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Pol'!$A$1:$X$166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M9" i="12" s="1"/>
  <c r="I9" i="12"/>
  <c r="I8" i="12" s="1"/>
  <c r="K9" i="12"/>
  <c r="K8" i="12" s="1"/>
  <c r="O9" i="12"/>
  <c r="Q9" i="12"/>
  <c r="Q8" i="12" s="1"/>
  <c r="V9" i="12"/>
  <c r="V8" i="12" s="1"/>
  <c r="G53" i="12"/>
  <c r="I53" i="12"/>
  <c r="K53" i="12"/>
  <c r="M53" i="12"/>
  <c r="O53" i="12"/>
  <c r="Q53" i="12"/>
  <c r="V53" i="12"/>
  <c r="G83" i="12"/>
  <c r="I83" i="12"/>
  <c r="K83" i="12"/>
  <c r="M83" i="12"/>
  <c r="O83" i="12"/>
  <c r="Q83" i="12"/>
  <c r="V83" i="12"/>
  <c r="G89" i="12"/>
  <c r="M89" i="12" s="1"/>
  <c r="I89" i="12"/>
  <c r="K89" i="12"/>
  <c r="O89" i="12"/>
  <c r="O8" i="12" s="1"/>
  <c r="Q89" i="12"/>
  <c r="V89" i="12"/>
  <c r="G95" i="12"/>
  <c r="M95" i="12" s="1"/>
  <c r="I95" i="12"/>
  <c r="K95" i="12"/>
  <c r="O95" i="12"/>
  <c r="Q95" i="12"/>
  <c r="V95" i="12"/>
  <c r="K97" i="12"/>
  <c r="V97" i="12"/>
  <c r="G98" i="12"/>
  <c r="I98" i="12"/>
  <c r="I97" i="12" s="1"/>
  <c r="K98" i="12"/>
  <c r="M98" i="12"/>
  <c r="O98" i="12"/>
  <c r="Q98" i="12"/>
  <c r="Q97" i="12" s="1"/>
  <c r="V98" i="12"/>
  <c r="G101" i="12"/>
  <c r="G97" i="12" s="1"/>
  <c r="I101" i="12"/>
  <c r="K101" i="12"/>
  <c r="O101" i="12"/>
  <c r="O97" i="12" s="1"/>
  <c r="Q101" i="12"/>
  <c r="V101" i="12"/>
  <c r="I103" i="12"/>
  <c r="Q103" i="12"/>
  <c r="G104" i="12"/>
  <c r="M104" i="12" s="1"/>
  <c r="M103" i="12" s="1"/>
  <c r="I104" i="12"/>
  <c r="K104" i="12"/>
  <c r="K103" i="12" s="1"/>
  <c r="O104" i="12"/>
  <c r="O103" i="12" s="1"/>
  <c r="Q104" i="12"/>
  <c r="V104" i="12"/>
  <c r="V103" i="12" s="1"/>
  <c r="G110" i="12"/>
  <c r="G109" i="12" s="1"/>
  <c r="I110" i="12"/>
  <c r="I109" i="12" s="1"/>
  <c r="K110" i="12"/>
  <c r="O110" i="12"/>
  <c r="O109" i="12" s="1"/>
  <c r="Q110" i="12"/>
  <c r="Q109" i="12" s="1"/>
  <c r="V110" i="12"/>
  <c r="G151" i="12"/>
  <c r="M151" i="12" s="1"/>
  <c r="I151" i="12"/>
  <c r="K151" i="12"/>
  <c r="O151" i="12"/>
  <c r="Q151" i="12"/>
  <c r="V151" i="12"/>
  <c r="G156" i="12"/>
  <c r="M156" i="12" s="1"/>
  <c r="I156" i="12"/>
  <c r="K156" i="12"/>
  <c r="K109" i="12" s="1"/>
  <c r="O156" i="12"/>
  <c r="Q156" i="12"/>
  <c r="V156" i="12"/>
  <c r="V109" i="12" s="1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O163" i="12"/>
  <c r="Q163" i="12"/>
  <c r="G164" i="12"/>
  <c r="M164" i="12" s="1"/>
  <c r="M163" i="12" s="1"/>
  <c r="I164" i="12"/>
  <c r="K164" i="12"/>
  <c r="K163" i="12" s="1"/>
  <c r="O164" i="12"/>
  <c r="Q164" i="12"/>
  <c r="V164" i="12"/>
  <c r="V163" i="12" s="1"/>
  <c r="I54" i="1"/>
  <c r="J53" i="1"/>
  <c r="J52" i="1"/>
  <c r="J51" i="1"/>
  <c r="J50" i="1"/>
  <c r="J49" i="1"/>
  <c r="J54" i="1" s="1"/>
  <c r="F42" i="1"/>
  <c r="G42" i="1"/>
  <c r="H42" i="1"/>
  <c r="I42" i="1"/>
  <c r="J39" i="1" s="1"/>
  <c r="J42" i="1" s="1"/>
  <c r="M8" i="12" l="1"/>
  <c r="M110" i="12"/>
  <c r="M109" i="12" s="1"/>
  <c r="G103" i="12"/>
  <c r="M101" i="12"/>
  <c r="M97" i="12" s="1"/>
  <c r="J40" i="1"/>
  <c r="J41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<sst xmlns="http://schemas.openxmlformats.org/spreadsheetml/2006/main" count="547" uniqueCount="271">
  <si>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</si>
  <si>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</si>
  <si>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</si>
  <si>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</si>
  <si>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</si>
  <si>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</si>
  <si>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</si>
  <si>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</si>
  <si>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</si>
  <si>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</si>
  <si>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</si>
  <si>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</si>
  <si>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</si>
  <si>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</si>
  <si>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</si>
  <si>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</si>
  <si>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</si>
  <si>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</si>
  <si>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</si>
  <si>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</si>
  <si>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</si>
  <si>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</si>
  <si>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</si>
  <si>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</si>
  <si>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</si>
  <si>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</si>
  <si>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</si>
  <si>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</si>
  <si>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</si>
  <si>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</si>
  <si>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</si>
  <si>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</si>
  <si>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</si>
  <si>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</si>
  <si>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</si>
  <si>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</si>
  <si>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</si>
  <si>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</si>
  <si>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</si>
  <si>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</si>
  <si>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</si>
  <si>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</si>
  <si>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</si>
  <si>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</si>
  <si>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Změnový list č.2</t>
  </si>
  <si>
    <t>Práce nad rámec SoD č.2-náhrada cihelných kleneb novými překlady a doplnění ocelových nosníků stropu</t>
  </si>
  <si>
    <t>Objekt:</t>
  </si>
  <si>
    <t>Rozpočet:</t>
  </si>
  <si>
    <t>2020/035</t>
  </si>
  <si>
    <t>Stavební úpravy 5 BJ-Kunčina 223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</si>
  <si>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</si>
  <si>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</si>
  <si>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</si>
  <si>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</si>
  <si>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</si>
  <si>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</si>
  <si>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</si>
  <si>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</si>
  <si>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</si>
  <si>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</si>
  <si>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</si>
  <si>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</si>
  <si>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</si>
  <si>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</si>
  <si>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</si>
  <si>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</si>
  <si>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</si>
  <si>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</si>
  <si>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</si>
  <si>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</si>
  <si>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</si>
  <si>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</si>
  <si>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</si>
  <si>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</si>
  <si>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</si>
  <si>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</si>
  <si>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</si>
  <si>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</si>
  <si>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</si>
  <si>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</si>
  <si>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</si>
  <si>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</si>
  <si>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</si>
  <si>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</si>
  <si>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</si>
  <si>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</si>
  <si>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</si>
  <si>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</si>
  <si>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</si>
  <si>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</si>
  <si>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</si>
  <si>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</si>
  <si>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</si>
  <si>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</si>
  <si>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310238211RT1</t>
  </si>
  <si>
    <t>Zazdívka otvorů plochy do 1 m2 cihlami na MVC s použitím suché maltové směsi</t>
  </si>
  <si>
    <t>m3</t>
  </si>
  <si>
    <t>RTS 20/ II</t>
  </si>
  <si>
    <t>Kalkul</t>
  </si>
  <si>
    <t>Práce</t>
  </si>
  <si>
    <t>POL1_1</t>
  </si>
  <si>
    <t>chodba 1.NP (101-116 a 109-116) : (1,25*0,5*0,3)*2</t>
  </si>
  <si>
    <t>VV</t>
  </si>
  <si>
    <t>chodba 2.NP (201-217 a 211-217) : (1,25*0,5*0,3)*2</t>
  </si>
  <si>
    <t/>
  </si>
  <si>
    <t>okna 1.NP 111 : 1,2*0,45*0,15</t>
  </si>
  <si>
    <t>okna 1.NP 110 : 1,2*0,45*0,15</t>
  </si>
  <si>
    <t>okna 1.NP 102 : 1,2*0,45*0,15</t>
  </si>
  <si>
    <t>okna 2.NP 202 : (1,2*0,45*0,15)*2</t>
  </si>
  <si>
    <t>okna 2.NP 212 : 1,2*0,45*0,15</t>
  </si>
  <si>
    <t>okna 1.NP 213 : 1,2*0,45*0,15</t>
  </si>
  <si>
    <t>okna 2.NP  218 : 1,5*0,45*0,15</t>
  </si>
  <si>
    <t>okna 2.NP  210 : 1,5*0,45*0,15</t>
  </si>
  <si>
    <t>okna 2.NP  209 : 1,5*0,45*0,15</t>
  </si>
  <si>
    <t>okna 2.NP  207 : 1,5*0,45*0,15</t>
  </si>
  <si>
    <t>okna 2.NP  215 : (1,5*0,45*0,15)*2</t>
  </si>
  <si>
    <t>okna 2.NP  204 : 1,8*0,45*0,15</t>
  </si>
  <si>
    <t>okna 2.NP  203 : 1,8*0,45*0,15</t>
  </si>
  <si>
    <t>okna 2.NP  214 : 1,8*0,45*0,15</t>
  </si>
  <si>
    <t>okna 2.NP  216 : 1,8*0,45*0,15</t>
  </si>
  <si>
    <t>okna 2.NP  208 : 1,8*0,45*0,15</t>
  </si>
  <si>
    <t>vnitřní příčky 1.NP 107-108 : 1,2*0,3*0,15</t>
  </si>
  <si>
    <t>vnitřní příčky 1.NP 104-107 : 1,2*0,3*0,15</t>
  </si>
  <si>
    <t>vnitřní příčky 1.NP 104-105 : 1,2*0,45*0,15</t>
  </si>
  <si>
    <t>vnitřní příčky 1.NP 101-106 : 1,2*0,3*0,15</t>
  </si>
  <si>
    <t>vnitřní příčky 1.NP 101-116 : 1,2*0,3*0,15</t>
  </si>
  <si>
    <t>vnitřní příčky 1.NP 116-109 : 1,2*0,3*0,15</t>
  </si>
  <si>
    <t>vnitřní příčky 1.NP 112-113 : 1,2*0,3*0,15</t>
  </si>
  <si>
    <t>vnitřní příčky 1.NP 113-114 : 1,2*0,3*0,15</t>
  </si>
  <si>
    <t>vnitřní příčky 2.NP 204-203 : 1,2*0,18*0,15</t>
  </si>
  <si>
    <t>vnitřní příčky 2.NP 210-209 : 1,2*0,18*0,15</t>
  </si>
  <si>
    <t>vnitřní příčky 2.NP 209-208 : 1,2*0,18*0,15</t>
  </si>
  <si>
    <t>vnitřní příčky 2.NP 217-205 : 1,2*0,3*0,15</t>
  </si>
  <si>
    <t>vnitřní příčky 2.NP 217-201 : 1,2*0,3*0,15</t>
  </si>
  <si>
    <t>vnitřní příčky 2.NP 217-211 : 1,2*0,3*0,15</t>
  </si>
  <si>
    <t>vnitřní příčky 2.NP 214-215 : 1,2*0,3*0,15</t>
  </si>
  <si>
    <t>vnitřní příčky 2.NP 216-215 : 1,2*0,18*0,15</t>
  </si>
  <si>
    <t>okna 1.NP 210 : 1,2*0,45*0,15</t>
  </si>
  <si>
    <t>okna 1.NP 204 : 1,2*0,45*0,15</t>
  </si>
  <si>
    <t>okna 1.NP 214 : 1,2*0,45*0,15</t>
  </si>
  <si>
    <t>okna 1.NP 215 : 1,2*0,45*0,15</t>
  </si>
  <si>
    <t>317121151RT2</t>
  </si>
  <si>
    <t>Montáž ŽB překladů do 105 cm dodatečně do rýh včetně dodávky RZP 1/10  119 x 14 x 14 cm</t>
  </si>
  <si>
    <t>kus</t>
  </si>
  <si>
    <t>RTS 20/ I</t>
  </si>
  <si>
    <t>vnitřní příčky 1.NP 107-108 : 2</t>
  </si>
  <si>
    <t>vnitřní příčky 1.NP 104-107 : 2</t>
  </si>
  <si>
    <t>vnitřní příčky 1.NP 104-105 : 2</t>
  </si>
  <si>
    <t>vnitřní příčky 1.NP 101-106 : 2</t>
  </si>
  <si>
    <t>vnitřní příčky 1.NP 101-116 : 2</t>
  </si>
  <si>
    <t>vnitřní příčky 1.NP 116-109 : 2</t>
  </si>
  <si>
    <t>vnitřní příčky 1.NP 112-113 : 2</t>
  </si>
  <si>
    <t>vnitřní příčky 1.NP 113-114 : 2</t>
  </si>
  <si>
    <t>vnitřní příčky 2.NP 204-203 : 1</t>
  </si>
  <si>
    <t>vnitřní příčky 2.NP 210-209 : 1</t>
  </si>
  <si>
    <t>vnitřní příčky 2.NP 209-208 : 1</t>
  </si>
  <si>
    <t>vnitřní příčky 2.NP 217-205 : 2</t>
  </si>
  <si>
    <t>vnitřní příčky 2.NP 217-201 : 2</t>
  </si>
  <si>
    <t>vnitřní příčky 2.NP 217-211 : 1</t>
  </si>
  <si>
    <t>vnitřní příčky 2.NP 214-215 : 2</t>
  </si>
  <si>
    <t>vnitřní příčky 2.NP 215-216 : 1</t>
  </si>
  <si>
    <t>okna 1.NP 111 : 3</t>
  </si>
  <si>
    <t>okna 1.NP 110 : 3</t>
  </si>
  <si>
    <t>okna 1.NP 102 : 3</t>
  </si>
  <si>
    <t>okna 2.NP 202 : 6</t>
  </si>
  <si>
    <t>okna 2.NP 212 : 3</t>
  </si>
  <si>
    <t>okna 1.NP 213 : 3</t>
  </si>
  <si>
    <t>okna 1.NP 210 : 3</t>
  </si>
  <si>
    <t>okna 1.NP 204 : 3</t>
  </si>
  <si>
    <t>okna 1.NP 214 : 3</t>
  </si>
  <si>
    <t>okna 1.NP 215 : 3</t>
  </si>
  <si>
    <t>317121251RT2</t>
  </si>
  <si>
    <t>Montáž ŽB překladů do 180 cm dodatečně do rýh včetně dodávky RZP 2/10 149 x 14 x 14 cm</t>
  </si>
  <si>
    <t>2.NP  218 : 3</t>
  </si>
  <si>
    <t>2.NP  210 : 3</t>
  </si>
  <si>
    <t>2.NP  209 : 6</t>
  </si>
  <si>
    <t>2.NP  207 : 3</t>
  </si>
  <si>
    <t>2.NP  215 : 6</t>
  </si>
  <si>
    <t>317121251RT3</t>
  </si>
  <si>
    <t>Montáž ŽB překladů do 180 cm dodatečně do rýh včetně dodávky RZP 3/10 179 x 14 x 14 cm</t>
  </si>
  <si>
    <t>2.NP  204 : 3</t>
  </si>
  <si>
    <t>2.NP  203 : 3</t>
  </si>
  <si>
    <t>2.NP  214 : 3</t>
  </si>
  <si>
    <t>2.NP  216 : 3</t>
  </si>
  <si>
    <t>2.NP  208 : 3</t>
  </si>
  <si>
    <t>319100020RAA</t>
  </si>
  <si>
    <t>Dodatečná izolace zdiva podřezáním strojní pilou vložení izolační folie tloušťky 2 mm</t>
  </si>
  <si>
    <t>m2</t>
  </si>
  <si>
    <t>Indiv</t>
  </si>
  <si>
    <t>Agregovaná položka</t>
  </si>
  <si>
    <t>POL2_1</t>
  </si>
  <si>
    <t>vnitřní nosné zdi a příčky : 16</t>
  </si>
  <si>
    <t>413941123RT4</t>
  </si>
  <si>
    <t>Osazení válcovaných nosníků ve stropech č. 14 - 22 včetně dodávky profilu I č. 18</t>
  </si>
  <si>
    <t>t</t>
  </si>
  <si>
    <t>stropní nosník I 180 dl.4,2m (1 ks) : (4,2*21,9*0,001)*1</t>
  </si>
  <si>
    <t>stropní nosník I 180 dl.3,92m (1 ks) : (3,92*21,9*0,001)*1</t>
  </si>
  <si>
    <t>413941123RT5</t>
  </si>
  <si>
    <t>Osazení válcovaných nosníků ve stropech č. 14 - 22 včetně dodávky profilu I č. 20</t>
  </si>
  <si>
    <t>stropní nosník I 200 dl.4,87m (1 ks) : (4,87*21,9*0,001)*1</t>
  </si>
  <si>
    <t>941955003R00</t>
  </si>
  <si>
    <t>Lešení lehké pomocné, výška podlahy do 2,5 m</t>
  </si>
  <si>
    <t>lešení okna 2.NP : (1,0*2,45)*7+(1,4*2,45)*5+(0,6*2,45)*4</t>
  </si>
  <si>
    <t>lešení otvory : (1,0*2)*8</t>
  </si>
  <si>
    <t>lešení okna 1.NP : (1,0*2,45)*5+(1,4*2,45)*4+(0,5*2,45)*4</t>
  </si>
  <si>
    <t>lešení otvory : (1,0*2)*9</t>
  </si>
  <si>
    <t>972033461R00</t>
  </si>
  <si>
    <t>Vybourání otvorů cihel. klenba pl. 1 m2, tl. 30 cm</t>
  </si>
  <si>
    <t>okna 1.NP 111 : 1,2*0,45*0,25</t>
  </si>
  <si>
    <t>okna 1.NP 110 : 1,2*0,45*0,25</t>
  </si>
  <si>
    <t>okna 1.NP 102 : 1,2*0,45*0,25</t>
  </si>
  <si>
    <t>okna 2.NP 202 : (1,2*0,45*0,25)*2</t>
  </si>
  <si>
    <t>okna 2.NP 212 : 1,2*0,45*0,25</t>
  </si>
  <si>
    <t>okna 1.NP 213 : 1,2*0,45*0,25</t>
  </si>
  <si>
    <t>okna 2.NP  218 : 1,5*0,45*0,25</t>
  </si>
  <si>
    <t>okna 2.NP  210 : 1,5*0,45*0,25</t>
  </si>
  <si>
    <t>okna 2.NP  209 : 1,5*0,45*0,25</t>
  </si>
  <si>
    <t>okna 2.NP  207 : 1,5*0,45*0,25</t>
  </si>
  <si>
    <t>okna 2.NP  215 : (1,5*0,45*0,25)*2</t>
  </si>
  <si>
    <t>okna 2.NP  204 : 1,8*0,45*0,25</t>
  </si>
  <si>
    <t>okna 2.NP  203 : 1,8*0,45*0,25</t>
  </si>
  <si>
    <t>okna 2.NP  214 : 1,8*0,45*0,25</t>
  </si>
  <si>
    <t>okna 2.NP  216 : 1,8*0,45*0,25</t>
  </si>
  <si>
    <t>okna 2.NP  208 : 1,8*0,45*0,25</t>
  </si>
  <si>
    <t>vnitřní příčky 1.NP 107-108 : 1,2*0,3*0,25</t>
  </si>
  <si>
    <t>vnitřní příčky 1.NP 104-107 : 1,2*0,3*0,25</t>
  </si>
  <si>
    <t>vnitřní příčky 1.NP 104-105 : 1,2*0,45*0,25</t>
  </si>
  <si>
    <t>vnitřní příčky 1.NP 101-106 : 1,2*0,3*0,25</t>
  </si>
  <si>
    <t>vnitřní příčky 1.NP 101-116 : 1,2*0,3*0,25</t>
  </si>
  <si>
    <t>vnitřní příčky 1.NP 116-109 : 1,2*0,3*0,25</t>
  </si>
  <si>
    <t>vnitřní příčky 1.NP 112-113 : 1,2*0,3*0,25</t>
  </si>
  <si>
    <t>vnitřní příčky 1.NP 113-114 : 1,2*0,3*0,25</t>
  </si>
  <si>
    <t>vnitřní příčky 2.NP 204-203 : 1,2*0,18*0,25</t>
  </si>
  <si>
    <t>vnitřní příčky 2.NP 210-209 : 1,2*0,18*0,25</t>
  </si>
  <si>
    <t>vnitřní příčky 2.NP 209-208 : 1,2*0,18*0,25</t>
  </si>
  <si>
    <t>vnitřní příčky 2.NP 217-205 : 1,2*0,3*0,25</t>
  </si>
  <si>
    <t>vnitřní příčky 2.NP 217-201 : 1,2*0,3*0,25</t>
  </si>
  <si>
    <t>vnitřní příčky 2.NP 217-211 : 1,2*0,3*0,25</t>
  </si>
  <si>
    <t>vnitřní příčky 2.NP 214-215 : 1,2*0,3*0,25</t>
  </si>
  <si>
    <t>vnitřní příčky 2.NP 216-215 : 1,2*0,18*0,25</t>
  </si>
  <si>
    <t>okna 1.NP 210 : 1,2*0,45*0,25</t>
  </si>
  <si>
    <t>okna 1.NP 204 : 1,2*0,45*0,25</t>
  </si>
  <si>
    <t>okna 1.NP 214 : 1,2*0,45*0,25</t>
  </si>
  <si>
    <t>okna 1.NP 215 : 1,2*0,45*0,25</t>
  </si>
  <si>
    <t>975043111R00</t>
  </si>
  <si>
    <t>Jednořad.podchycení stropů do 3,5 m,do 750 kg/m</t>
  </si>
  <si>
    <t>m</t>
  </si>
  <si>
    <t>POL1_</t>
  </si>
  <si>
    <t>lešení okna 2.NP : (1,0)*7+(1,4)*5+(0,6)*8</t>
  </si>
  <si>
    <t>lešení otvory : (1,0)*8</t>
  </si>
  <si>
    <t>lešení okna 1.NP : (1,0)*5+(1,4)*4+(0,5)*4</t>
  </si>
  <si>
    <t>lešení otvory : (1,0)*9</t>
  </si>
  <si>
    <t>979087113R00</t>
  </si>
  <si>
    <t>Nakládání vybouraných hmot na dopravní prostředky</t>
  </si>
  <si>
    <t>979011111R00</t>
  </si>
  <si>
    <t>Svislá doprava suti a vybour. hmot za 2.NP a 1.PP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</si>
  <si>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</si>
  <si>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</si>
  <si>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</si>
  <si>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</si>
  <si>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</si>
  <si>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</si>
  <si>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</si>
  <si>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</si>
  <si>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979990001R00</t>
  </si>
  <si>
    <t>Poplatek za skládku stavební suti</t>
  </si>
  <si>
    <t>999281111R00</t>
  </si>
  <si>
    <t>Přesun hmot pro opravy a údržbu do výšky 25 m</t>
  </si>
  <si>
    <t>Přesun hmot</t>
  </si>
  <si>
    <t>POL7_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</si>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</sst>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48</v>
      </c>
      <c r="E2" s="119" t="s">
        <v>49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46</v>
      </c>
      <c r="C3" s="117"/>
      <c r="D3" s="123" t="s">
        <v>43</v>
      </c>
      <c r="E3" s="124" t="s">
        <v>45</v>
      </c>
      <c r="F3" s="125"/>
      <c r="G3" s="125"/>
      <c r="H3" s="125"/>
      <c r="I3" s="125"/>
      <c r="J3" s="126"/>
    </row>
    <row r="4" spans="1:15" ht="23.25" customHeight="1" x14ac:dyDescent="0.25">
      <c r="A4" s="115">
        <v>1539</v>
      </c>
      <c r="B4" s="127" t="s">
        <v>47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178884.59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66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178884.59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178884.59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26832.69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0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v>178884.59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/>
      <c r="B29" s="164" t="s">
        <v>37</v>
      </c>
      <c r="C29" s="171"/>
      <c r="D29" s="171"/>
      <c r="E29" s="171"/>
      <c r="F29" s="172"/>
      <c r="G29" s="168">
        <v>205717.28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50</v>
      </c>
      <c r="C39" s="146"/>
      <c r="D39" s="146"/>
      <c r="E39" s="146"/>
      <c r="F39" s="147">
        <v>178884.59</v>
      </c>
      <c r="G39" s="148">
        <v>0</v>
      </c>
      <c r="H39" s="149">
        <v>26832.69</v>
      </c>
      <c r="I39" s="149">
        <v>205717.28</v>
      </c>
      <c r="J39" s="150">
        <f>IF(CenaCelkemVypocet=0,"",I39/CenaCelkemVypocet*100)</f>
        <v>100</v>
      </c>
    </row>
    <row r="40" spans="1:10" ht="25.5" hidden="1" customHeight="1" x14ac:dyDescent="0.25">
      <c r="A40" s="135">
        <v>2</v>
      </c>
      <c r="B40" s="151" t="s">
        <v>43</v>
      </c>
      <c r="C40" s="152" t="s">
        <v>45</v>
      </c>
      <c r="D40" s="152"/>
      <c r="E40" s="152"/>
      <c r="F40" s="153">
        <v>178884.59</v>
      </c>
      <c r="G40" s="154">
        <v>0</v>
      </c>
      <c r="H40" s="154">
        <v>26832.69</v>
      </c>
      <c r="I40" s="154">
        <v>205717.28</v>
      </c>
      <c r="J40" s="155">
        <f>IF(CenaCelkemVypocet=0,"",I40/CenaCelkemVypocet*100)</f>
        <v>100</v>
      </c>
    </row>
    <row r="41" spans="1:10" ht="25.5" hidden="1" customHeight="1" x14ac:dyDescent="0.25">
      <c r="A41" s="135">
        <v>3</v>
      </c>
      <c r="B41" s="156" t="s">
        <v>43</v>
      </c>
      <c r="C41" s="146" t="s">
        <v>44</v>
      </c>
      <c r="D41" s="146"/>
      <c r="E41" s="146"/>
      <c r="F41" s="157">
        <v>178884.59</v>
      </c>
      <c r="G41" s="149">
        <v>0</v>
      </c>
      <c r="H41" s="149">
        <v>26832.69</v>
      </c>
      <c r="I41" s="149">
        <v>205717.28</v>
      </c>
      <c r="J41" s="150">
        <f>IF(CenaCelkemVypocet=0,"",I41/CenaCelkemVypocet*100)</f>
        <v>100</v>
      </c>
    </row>
    <row r="42" spans="1:10" ht="25.5" hidden="1" customHeight="1" x14ac:dyDescent="0.25">
      <c r="A42" s="135"/>
      <c r="B42" s="158" t="s">
        <v>51</v>
      </c>
      <c r="C42" s="159"/>
      <c r="D42" s="159"/>
      <c r="E42" s="160"/>
      <c r="F42" s="161">
        <f>SUMIF(A39:A41,"=1",F39:F41)</f>
        <v>178884.59</v>
      </c>
      <c r="G42" s="162">
        <f>SUMIF(A39:A41,"=1",G39:G41)</f>
        <v>0</v>
      </c>
      <c r="H42" s="162">
        <f>SUMIF(A39:A41,"=1",H39:H41)</f>
        <v>26832.69</v>
      </c>
      <c r="I42" s="162">
        <f>SUMIF(A39:A41,"=1",I39:I41)</f>
        <v>205717.28</v>
      </c>
      <c r="J42" s="163">
        <f>SUMIF(A39:A41,"=1",J39:J41)</f>
        <v>100</v>
      </c>
    </row>
    <row r="46" spans="1:10" ht="15.6" x14ac:dyDescent="0.3">
      <c r="B46" s="174" t="s">
        <v>53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54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55</v>
      </c>
      <c r="C49" s="183" t="s">
        <v>56</v>
      </c>
      <c r="D49" s="184"/>
      <c r="E49" s="184"/>
      <c r="F49" s="192" t="s">
        <v>26</v>
      </c>
      <c r="G49" s="185"/>
      <c r="H49" s="185"/>
      <c r="I49" s="185">
        <v>109933.36</v>
      </c>
      <c r="J49" s="190">
        <f>IF(I54=0,"",I49/I54*100)</f>
        <v>61.454907882227303</v>
      </c>
    </row>
    <row r="50" spans="1:10" ht="36.75" customHeight="1" x14ac:dyDescent="0.25">
      <c r="A50" s="177"/>
      <c r="B50" s="182" t="s">
        <v>57</v>
      </c>
      <c r="C50" s="183" t="s">
        <v>58</v>
      </c>
      <c r="D50" s="184"/>
      <c r="E50" s="184"/>
      <c r="F50" s="192" t="s">
        <v>26</v>
      </c>
      <c r="G50" s="185"/>
      <c r="H50" s="185"/>
      <c r="I50" s="185">
        <v>8462.92</v>
      </c>
      <c r="J50" s="190">
        <f>IF(I54=0,"",I50/I54*100)</f>
        <v>4.7309385341688746</v>
      </c>
    </row>
    <row r="51" spans="1:10" ht="36.75" customHeight="1" x14ac:dyDescent="0.25">
      <c r="A51" s="177"/>
      <c r="B51" s="182" t="s">
        <v>59</v>
      </c>
      <c r="C51" s="183" t="s">
        <v>60</v>
      </c>
      <c r="D51" s="184"/>
      <c r="E51" s="184"/>
      <c r="F51" s="192" t="s">
        <v>26</v>
      </c>
      <c r="G51" s="185"/>
      <c r="H51" s="185"/>
      <c r="I51" s="185">
        <v>9979.75</v>
      </c>
      <c r="J51" s="190">
        <f>IF(I54=0,"",I51/I54*100)</f>
        <v>5.5788763023131285</v>
      </c>
    </row>
    <row r="52" spans="1:10" ht="36.75" customHeight="1" x14ac:dyDescent="0.25">
      <c r="A52" s="177"/>
      <c r="B52" s="182" t="s">
        <v>61</v>
      </c>
      <c r="C52" s="183" t="s">
        <v>62</v>
      </c>
      <c r="D52" s="184"/>
      <c r="E52" s="184"/>
      <c r="F52" s="192" t="s">
        <v>26</v>
      </c>
      <c r="G52" s="185"/>
      <c r="H52" s="185"/>
      <c r="I52" s="185">
        <v>49236.66</v>
      </c>
      <c r="J52" s="190">
        <f>IF(I54=0,"",I52/I54*100)</f>
        <v>27.524260194799343</v>
      </c>
    </row>
    <row r="53" spans="1:10" ht="36.75" customHeight="1" x14ac:dyDescent="0.25">
      <c r="A53" s="177"/>
      <c r="B53" s="182" t="s">
        <v>63</v>
      </c>
      <c r="C53" s="183" t="s">
        <v>64</v>
      </c>
      <c r="D53" s="184"/>
      <c r="E53" s="184"/>
      <c r="F53" s="192" t="s">
        <v>26</v>
      </c>
      <c r="G53" s="185"/>
      <c r="H53" s="185"/>
      <c r="I53" s="185">
        <v>1271.9000000000001</v>
      </c>
      <c r="J53" s="190">
        <f>IF(I54=0,"",I53/I54*100)</f>
        <v>0.71101708649135187</v>
      </c>
    </row>
    <row r="54" spans="1:10" ht="25.5" customHeight="1" x14ac:dyDescent="0.25">
      <c r="A54" s="178"/>
      <c r="B54" s="186" t="s">
        <v>1</v>
      </c>
      <c r="C54" s="187"/>
      <c r="D54" s="188"/>
      <c r="E54" s="188"/>
      <c r="F54" s="193"/>
      <c r="G54" s="189"/>
      <c r="H54" s="189"/>
      <c r="I54" s="189">
        <f>SUM(I49:I53)</f>
        <v>178884.59</v>
      </c>
      <c r="J54" s="191">
        <f>SUM(J49:J53)</f>
        <v>100</v>
      </c>
    </row>
    <row r="55" spans="1:10" x14ac:dyDescent="0.25">
      <c r="F55" s="133"/>
      <c r="G55" s="133"/>
      <c r="H55" s="133"/>
      <c r="I55" s="133"/>
      <c r="J55" s="134"/>
    </row>
    <row r="56" spans="1:10" x14ac:dyDescent="0.25">
      <c r="F56" s="133"/>
      <c r="G56" s="133"/>
      <c r="H56" s="133"/>
      <c r="I56" s="133"/>
      <c r="J56" s="134"/>
    </row>
    <row r="57" spans="1:10" x14ac:dyDescent="0.25">
      <c r="F57" s="133"/>
      <c r="G57" s="133"/>
      <c r="H57" s="133"/>
      <c r="I57" s="133"/>
      <c r="J57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67</v>
      </c>
    </row>
    <row r="2" spans="1:60" ht="25.05" customHeight="1" x14ac:dyDescent="0.25">
      <c r="A2" s="196" t="s">
        <v>8</v>
      </c>
      <c r="B2" s="49" t="s">
        <v>48</v>
      </c>
      <c r="C2" s="199" t="s">
        <v>49</v>
      </c>
      <c r="D2" s="197"/>
      <c r="E2" s="197"/>
      <c r="F2" s="197"/>
      <c r="G2" s="198"/>
      <c r="AG2" t="s">
        <v>68</v>
      </c>
    </row>
    <row r="3" spans="1:60" ht="25.05" customHeight="1" x14ac:dyDescent="0.25">
      <c r="A3" s="196" t="s">
        <v>9</v>
      </c>
      <c r="B3" s="49" t="s">
        <v>43</v>
      </c>
      <c r="C3" s="199" t="s">
        <v>45</v>
      </c>
      <c r="D3" s="197"/>
      <c r="E3" s="197"/>
      <c r="F3" s="197"/>
      <c r="G3" s="198"/>
      <c r="AC3" s="175" t="s">
        <v>68</v>
      </c>
      <c r="AG3" t="s">
        <v>69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70</v>
      </c>
    </row>
    <row r="5" spans="1:60" x14ac:dyDescent="0.25">
      <c r="D5" s="10"/>
    </row>
    <row r="6" spans="1:60" ht="39.6" x14ac:dyDescent="0.25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31</v>
      </c>
      <c r="H6" s="209" t="s">
        <v>32</v>
      </c>
      <c r="I6" s="209" t="s">
        <v>77</v>
      </c>
      <c r="J6" s="209" t="s">
        <v>33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19" t="s">
        <v>92</v>
      </c>
      <c r="B8" s="220" t="s">
        <v>55</v>
      </c>
      <c r="C8" s="237" t="s">
        <v>56</v>
      </c>
      <c r="D8" s="221"/>
      <c r="E8" s="222"/>
      <c r="F8" s="223"/>
      <c r="G8" s="224">
        <f>SUMIF(AG9:AG96,"&lt;&gt;NOR",G9:G96)</f>
        <v>109933.36</v>
      </c>
      <c r="H8" s="218"/>
      <c r="I8" s="218">
        <f>SUM(I9:I96)</f>
        <v>21716.400000000001</v>
      </c>
      <c r="J8" s="218"/>
      <c r="K8" s="218">
        <f>SUM(K9:K96)</f>
        <v>88216.960000000006</v>
      </c>
      <c r="L8" s="218"/>
      <c r="M8" s="218">
        <f>SUM(M9:M96)</f>
        <v>126423.36399999999</v>
      </c>
      <c r="N8" s="218"/>
      <c r="O8" s="218">
        <f>SUM(O9:O96)</f>
        <v>15.030000000000001</v>
      </c>
      <c r="P8" s="218"/>
      <c r="Q8" s="218">
        <f>SUM(Q9:Q96)</f>
        <v>0</v>
      </c>
      <c r="R8" s="218"/>
      <c r="S8" s="218"/>
      <c r="T8" s="218"/>
      <c r="U8" s="218"/>
      <c r="V8" s="218">
        <f>SUM(V9:V96)</f>
        <v>151.78</v>
      </c>
      <c r="W8" s="218"/>
      <c r="X8" s="218"/>
      <c r="AG8" t="s">
        <v>93</v>
      </c>
    </row>
    <row r="9" spans="1:60" ht="20.399999999999999" outlineLevel="1" x14ac:dyDescent="0.25">
      <c r="A9" s="225">
        <v>1</v>
      </c>
      <c r="B9" s="226" t="s">
        <v>94</v>
      </c>
      <c r="C9" s="238" t="s">
        <v>95</v>
      </c>
      <c r="D9" s="227" t="s">
        <v>96</v>
      </c>
      <c r="E9" s="228">
        <v>3.6606000000000001</v>
      </c>
      <c r="F9" s="229">
        <v>5600</v>
      </c>
      <c r="G9" s="230">
        <f>ROUND(E9*F9,2)</f>
        <v>20499.36</v>
      </c>
      <c r="H9" s="215">
        <v>0</v>
      </c>
      <c r="I9" s="215">
        <f>ROUND(E9*H9,2)</f>
        <v>0</v>
      </c>
      <c r="J9" s="215">
        <v>5600</v>
      </c>
      <c r="K9" s="215">
        <f>ROUND(E9*J9,2)</f>
        <v>20499.36</v>
      </c>
      <c r="L9" s="215">
        <v>15</v>
      </c>
      <c r="M9" s="215">
        <f>G9*(1+L9/100)</f>
        <v>23574.263999999999</v>
      </c>
      <c r="N9" s="215">
        <v>1.62836</v>
      </c>
      <c r="O9" s="215">
        <f>ROUND(E9*N9,2)</f>
        <v>5.96</v>
      </c>
      <c r="P9" s="215">
        <v>0</v>
      </c>
      <c r="Q9" s="215">
        <f>ROUND(E9*P9,2)</f>
        <v>0</v>
      </c>
      <c r="R9" s="215"/>
      <c r="S9" s="215" t="s">
        <v>97</v>
      </c>
      <c r="T9" s="215" t="s">
        <v>98</v>
      </c>
      <c r="U9" s="215">
        <v>4.8899999999999997</v>
      </c>
      <c r="V9" s="215">
        <f>ROUND(E9*U9,2)</f>
        <v>17.899999999999999</v>
      </c>
      <c r="W9" s="215"/>
      <c r="X9" s="215" t="s">
        <v>99</v>
      </c>
      <c r="Y9" s="210"/>
      <c r="Z9" s="210"/>
      <c r="AA9" s="210"/>
      <c r="AB9" s="210"/>
      <c r="AC9" s="210"/>
      <c r="AD9" s="210"/>
      <c r="AE9" s="210"/>
      <c r="AF9" s="210"/>
      <c r="AG9" s="210" t="s">
        <v>100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3"/>
      <c r="B10" s="214"/>
      <c r="C10" s="239" t="s">
        <v>101</v>
      </c>
      <c r="D10" s="216"/>
      <c r="E10" s="217">
        <v>0.375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0"/>
      <c r="Z10" s="210"/>
      <c r="AA10" s="210"/>
      <c r="AB10" s="210"/>
      <c r="AC10" s="210"/>
      <c r="AD10" s="210"/>
      <c r="AE10" s="210"/>
      <c r="AF10" s="210"/>
      <c r="AG10" s="210" t="s">
        <v>102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3"/>
      <c r="B11" s="214"/>
      <c r="C11" s="239" t="s">
        <v>103</v>
      </c>
      <c r="D11" s="216"/>
      <c r="E11" s="217">
        <v>0.375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0"/>
      <c r="Z11" s="210"/>
      <c r="AA11" s="210"/>
      <c r="AB11" s="210"/>
      <c r="AC11" s="210"/>
      <c r="AD11" s="210"/>
      <c r="AE11" s="210"/>
      <c r="AF11" s="210"/>
      <c r="AG11" s="210" t="s">
        <v>102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3"/>
      <c r="B12" s="214"/>
      <c r="C12" s="239" t="s">
        <v>104</v>
      </c>
      <c r="D12" s="216"/>
      <c r="E12" s="217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0"/>
      <c r="Z12" s="210"/>
      <c r="AA12" s="210"/>
      <c r="AB12" s="210"/>
      <c r="AC12" s="210"/>
      <c r="AD12" s="210"/>
      <c r="AE12" s="210"/>
      <c r="AF12" s="210"/>
      <c r="AG12" s="210" t="s">
        <v>102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3"/>
      <c r="B13" s="214"/>
      <c r="C13" s="239" t="s">
        <v>105</v>
      </c>
      <c r="D13" s="216"/>
      <c r="E13" s="217">
        <v>8.1000000000000003E-2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0"/>
      <c r="Z13" s="210"/>
      <c r="AA13" s="210"/>
      <c r="AB13" s="210"/>
      <c r="AC13" s="210"/>
      <c r="AD13" s="210"/>
      <c r="AE13" s="210"/>
      <c r="AF13" s="210"/>
      <c r="AG13" s="210" t="s">
        <v>102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3"/>
      <c r="B14" s="214"/>
      <c r="C14" s="239" t="s">
        <v>106</v>
      </c>
      <c r="D14" s="216"/>
      <c r="E14" s="217">
        <v>8.1000000000000003E-2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0"/>
      <c r="Z14" s="210"/>
      <c r="AA14" s="210"/>
      <c r="AB14" s="210"/>
      <c r="AC14" s="210"/>
      <c r="AD14" s="210"/>
      <c r="AE14" s="210"/>
      <c r="AF14" s="210"/>
      <c r="AG14" s="210" t="s">
        <v>102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3"/>
      <c r="B15" s="214"/>
      <c r="C15" s="239" t="s">
        <v>107</v>
      </c>
      <c r="D15" s="216"/>
      <c r="E15" s="217">
        <v>8.1000000000000003E-2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0"/>
      <c r="Z15" s="210"/>
      <c r="AA15" s="210"/>
      <c r="AB15" s="210"/>
      <c r="AC15" s="210"/>
      <c r="AD15" s="210"/>
      <c r="AE15" s="210"/>
      <c r="AF15" s="210"/>
      <c r="AG15" s="210" t="s">
        <v>102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3"/>
      <c r="B16" s="214"/>
      <c r="C16" s="239" t="s">
        <v>108</v>
      </c>
      <c r="D16" s="216"/>
      <c r="E16" s="217">
        <v>0.16200000000000001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0"/>
      <c r="Z16" s="210"/>
      <c r="AA16" s="210"/>
      <c r="AB16" s="210"/>
      <c r="AC16" s="210"/>
      <c r="AD16" s="210"/>
      <c r="AE16" s="210"/>
      <c r="AF16" s="210"/>
      <c r="AG16" s="210" t="s">
        <v>102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3"/>
      <c r="B17" s="214"/>
      <c r="C17" s="239" t="s">
        <v>109</v>
      </c>
      <c r="D17" s="216"/>
      <c r="E17" s="217">
        <v>8.1000000000000003E-2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0"/>
      <c r="Z17" s="210"/>
      <c r="AA17" s="210"/>
      <c r="AB17" s="210"/>
      <c r="AC17" s="210"/>
      <c r="AD17" s="210"/>
      <c r="AE17" s="210"/>
      <c r="AF17" s="210"/>
      <c r="AG17" s="210" t="s">
        <v>102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3"/>
      <c r="B18" s="214"/>
      <c r="C18" s="239" t="s">
        <v>110</v>
      </c>
      <c r="D18" s="216"/>
      <c r="E18" s="217">
        <v>8.1000000000000003E-2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0"/>
      <c r="Z18" s="210"/>
      <c r="AA18" s="210"/>
      <c r="AB18" s="210"/>
      <c r="AC18" s="210"/>
      <c r="AD18" s="210"/>
      <c r="AE18" s="210"/>
      <c r="AF18" s="210"/>
      <c r="AG18" s="210" t="s">
        <v>102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3"/>
      <c r="B19" s="214"/>
      <c r="C19" s="239" t="s">
        <v>104</v>
      </c>
      <c r="D19" s="216"/>
      <c r="E19" s="217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0"/>
      <c r="Z19" s="210"/>
      <c r="AA19" s="210"/>
      <c r="AB19" s="210"/>
      <c r="AC19" s="210"/>
      <c r="AD19" s="210"/>
      <c r="AE19" s="210"/>
      <c r="AF19" s="210"/>
      <c r="AG19" s="210" t="s">
        <v>102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3"/>
      <c r="B20" s="214"/>
      <c r="C20" s="239" t="s">
        <v>111</v>
      </c>
      <c r="D20" s="216"/>
      <c r="E20" s="217">
        <v>0.10125000000000001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0"/>
      <c r="Z20" s="210"/>
      <c r="AA20" s="210"/>
      <c r="AB20" s="210"/>
      <c r="AC20" s="210"/>
      <c r="AD20" s="210"/>
      <c r="AE20" s="210"/>
      <c r="AF20" s="210"/>
      <c r="AG20" s="210" t="s">
        <v>102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3"/>
      <c r="B21" s="214"/>
      <c r="C21" s="239" t="s">
        <v>112</v>
      </c>
      <c r="D21" s="216"/>
      <c r="E21" s="217">
        <v>0.10125000000000001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0"/>
      <c r="Z21" s="210"/>
      <c r="AA21" s="210"/>
      <c r="AB21" s="210"/>
      <c r="AC21" s="210"/>
      <c r="AD21" s="210"/>
      <c r="AE21" s="210"/>
      <c r="AF21" s="210"/>
      <c r="AG21" s="210" t="s">
        <v>102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3"/>
      <c r="B22" s="214"/>
      <c r="C22" s="239" t="s">
        <v>113</v>
      </c>
      <c r="D22" s="216"/>
      <c r="E22" s="217">
        <v>0.10125000000000001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0"/>
      <c r="Z22" s="210"/>
      <c r="AA22" s="210"/>
      <c r="AB22" s="210"/>
      <c r="AC22" s="210"/>
      <c r="AD22" s="210"/>
      <c r="AE22" s="210"/>
      <c r="AF22" s="210"/>
      <c r="AG22" s="210" t="s">
        <v>102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3"/>
      <c r="B23" s="214"/>
      <c r="C23" s="239" t="s">
        <v>114</v>
      </c>
      <c r="D23" s="216"/>
      <c r="E23" s="217">
        <v>0.10125000000000001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0"/>
      <c r="Z23" s="210"/>
      <c r="AA23" s="210"/>
      <c r="AB23" s="210"/>
      <c r="AC23" s="210"/>
      <c r="AD23" s="210"/>
      <c r="AE23" s="210"/>
      <c r="AF23" s="210"/>
      <c r="AG23" s="210" t="s">
        <v>102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3"/>
      <c r="B24" s="214"/>
      <c r="C24" s="239" t="s">
        <v>115</v>
      </c>
      <c r="D24" s="216"/>
      <c r="E24" s="217">
        <v>0.20250000000000001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0"/>
      <c r="Z24" s="210"/>
      <c r="AA24" s="210"/>
      <c r="AB24" s="210"/>
      <c r="AC24" s="210"/>
      <c r="AD24" s="210"/>
      <c r="AE24" s="210"/>
      <c r="AF24" s="210"/>
      <c r="AG24" s="210" t="s">
        <v>102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3"/>
      <c r="B25" s="214"/>
      <c r="C25" s="239" t="s">
        <v>104</v>
      </c>
      <c r="D25" s="216"/>
      <c r="E25" s="217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0"/>
      <c r="Z25" s="210"/>
      <c r="AA25" s="210"/>
      <c r="AB25" s="210"/>
      <c r="AC25" s="210"/>
      <c r="AD25" s="210"/>
      <c r="AE25" s="210"/>
      <c r="AF25" s="210"/>
      <c r="AG25" s="210" t="s">
        <v>102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3"/>
      <c r="B26" s="214"/>
      <c r="C26" s="239" t="s">
        <v>116</v>
      </c>
      <c r="D26" s="216"/>
      <c r="E26" s="217">
        <v>0.1215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0"/>
      <c r="Z26" s="210"/>
      <c r="AA26" s="210"/>
      <c r="AB26" s="210"/>
      <c r="AC26" s="210"/>
      <c r="AD26" s="210"/>
      <c r="AE26" s="210"/>
      <c r="AF26" s="210"/>
      <c r="AG26" s="210" t="s">
        <v>102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3"/>
      <c r="B27" s="214"/>
      <c r="C27" s="239" t="s">
        <v>117</v>
      </c>
      <c r="D27" s="216"/>
      <c r="E27" s="217">
        <v>0.1215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0"/>
      <c r="Z27" s="210"/>
      <c r="AA27" s="210"/>
      <c r="AB27" s="210"/>
      <c r="AC27" s="210"/>
      <c r="AD27" s="210"/>
      <c r="AE27" s="210"/>
      <c r="AF27" s="210"/>
      <c r="AG27" s="210" t="s">
        <v>102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3"/>
      <c r="B28" s="214"/>
      <c r="C28" s="239" t="s">
        <v>118</v>
      </c>
      <c r="D28" s="216"/>
      <c r="E28" s="217">
        <v>0.1215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0"/>
      <c r="Z28" s="210"/>
      <c r="AA28" s="210"/>
      <c r="AB28" s="210"/>
      <c r="AC28" s="210"/>
      <c r="AD28" s="210"/>
      <c r="AE28" s="210"/>
      <c r="AF28" s="210"/>
      <c r="AG28" s="210" t="s">
        <v>102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3"/>
      <c r="B29" s="214"/>
      <c r="C29" s="239" t="s">
        <v>119</v>
      </c>
      <c r="D29" s="216"/>
      <c r="E29" s="217">
        <v>0.1215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0"/>
      <c r="Z29" s="210"/>
      <c r="AA29" s="210"/>
      <c r="AB29" s="210"/>
      <c r="AC29" s="210"/>
      <c r="AD29" s="210"/>
      <c r="AE29" s="210"/>
      <c r="AF29" s="210"/>
      <c r="AG29" s="210" t="s">
        <v>102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3"/>
      <c r="B30" s="214"/>
      <c r="C30" s="239" t="s">
        <v>120</v>
      </c>
      <c r="D30" s="216"/>
      <c r="E30" s="217">
        <v>0.1215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0"/>
      <c r="Z30" s="210"/>
      <c r="AA30" s="210"/>
      <c r="AB30" s="210"/>
      <c r="AC30" s="210"/>
      <c r="AD30" s="210"/>
      <c r="AE30" s="210"/>
      <c r="AF30" s="210"/>
      <c r="AG30" s="210" t="s">
        <v>102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3"/>
      <c r="B31" s="214"/>
      <c r="C31" s="239" t="s">
        <v>104</v>
      </c>
      <c r="D31" s="216"/>
      <c r="E31" s="217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0"/>
      <c r="Z31" s="210"/>
      <c r="AA31" s="210"/>
      <c r="AB31" s="210"/>
      <c r="AC31" s="210"/>
      <c r="AD31" s="210"/>
      <c r="AE31" s="210"/>
      <c r="AF31" s="210"/>
      <c r="AG31" s="210" t="s">
        <v>102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3"/>
      <c r="B32" s="214"/>
      <c r="C32" s="239" t="s">
        <v>121</v>
      </c>
      <c r="D32" s="216"/>
      <c r="E32" s="217">
        <v>5.3999999999999999E-2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0"/>
      <c r="Z32" s="210"/>
      <c r="AA32" s="210"/>
      <c r="AB32" s="210"/>
      <c r="AC32" s="210"/>
      <c r="AD32" s="210"/>
      <c r="AE32" s="210"/>
      <c r="AF32" s="210"/>
      <c r="AG32" s="210" t="s">
        <v>102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3"/>
      <c r="B33" s="214"/>
      <c r="C33" s="239" t="s">
        <v>122</v>
      </c>
      <c r="D33" s="216"/>
      <c r="E33" s="217">
        <v>5.3999999999999999E-2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0"/>
      <c r="Z33" s="210"/>
      <c r="AA33" s="210"/>
      <c r="AB33" s="210"/>
      <c r="AC33" s="210"/>
      <c r="AD33" s="210"/>
      <c r="AE33" s="210"/>
      <c r="AF33" s="210"/>
      <c r="AG33" s="210" t="s">
        <v>102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3"/>
      <c r="B34" s="214"/>
      <c r="C34" s="239" t="s">
        <v>123</v>
      </c>
      <c r="D34" s="216"/>
      <c r="E34" s="217">
        <v>8.1000000000000003E-2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0"/>
      <c r="Z34" s="210"/>
      <c r="AA34" s="210"/>
      <c r="AB34" s="210"/>
      <c r="AC34" s="210"/>
      <c r="AD34" s="210"/>
      <c r="AE34" s="210"/>
      <c r="AF34" s="210"/>
      <c r="AG34" s="210" t="s">
        <v>102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3"/>
      <c r="B35" s="214"/>
      <c r="C35" s="239" t="s">
        <v>124</v>
      </c>
      <c r="D35" s="216"/>
      <c r="E35" s="217">
        <v>5.3999999999999999E-2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0"/>
      <c r="Z35" s="210"/>
      <c r="AA35" s="210"/>
      <c r="AB35" s="210"/>
      <c r="AC35" s="210"/>
      <c r="AD35" s="210"/>
      <c r="AE35" s="210"/>
      <c r="AF35" s="210"/>
      <c r="AG35" s="210" t="s">
        <v>102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3"/>
      <c r="B36" s="214"/>
      <c r="C36" s="239" t="s">
        <v>125</v>
      </c>
      <c r="D36" s="216"/>
      <c r="E36" s="217">
        <v>5.3999999999999999E-2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0"/>
      <c r="Z36" s="210"/>
      <c r="AA36" s="210"/>
      <c r="AB36" s="210"/>
      <c r="AC36" s="210"/>
      <c r="AD36" s="210"/>
      <c r="AE36" s="210"/>
      <c r="AF36" s="210"/>
      <c r="AG36" s="210" t="s">
        <v>102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3"/>
      <c r="B37" s="214"/>
      <c r="C37" s="239" t="s">
        <v>126</v>
      </c>
      <c r="D37" s="216"/>
      <c r="E37" s="217">
        <v>5.3999999999999999E-2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0"/>
      <c r="Z37" s="210"/>
      <c r="AA37" s="210"/>
      <c r="AB37" s="210"/>
      <c r="AC37" s="210"/>
      <c r="AD37" s="210"/>
      <c r="AE37" s="210"/>
      <c r="AF37" s="210"/>
      <c r="AG37" s="210" t="s">
        <v>102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3"/>
      <c r="B38" s="214"/>
      <c r="C38" s="239" t="s">
        <v>127</v>
      </c>
      <c r="D38" s="216"/>
      <c r="E38" s="217">
        <v>5.3999999999999999E-2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0"/>
      <c r="Z38" s="210"/>
      <c r="AA38" s="210"/>
      <c r="AB38" s="210"/>
      <c r="AC38" s="210"/>
      <c r="AD38" s="210"/>
      <c r="AE38" s="210"/>
      <c r="AF38" s="210"/>
      <c r="AG38" s="210" t="s">
        <v>102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3"/>
      <c r="B39" s="214"/>
      <c r="C39" s="239" t="s">
        <v>128</v>
      </c>
      <c r="D39" s="216"/>
      <c r="E39" s="217">
        <v>5.3999999999999999E-2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0"/>
      <c r="Z39" s="210"/>
      <c r="AA39" s="210"/>
      <c r="AB39" s="210"/>
      <c r="AC39" s="210"/>
      <c r="AD39" s="210"/>
      <c r="AE39" s="210"/>
      <c r="AF39" s="210"/>
      <c r="AG39" s="210" t="s">
        <v>102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3"/>
      <c r="B40" s="214"/>
      <c r="C40" s="239" t="s">
        <v>129</v>
      </c>
      <c r="D40" s="216"/>
      <c r="E40" s="217">
        <v>3.2399999999999998E-2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0"/>
      <c r="Z40" s="210"/>
      <c r="AA40" s="210"/>
      <c r="AB40" s="210"/>
      <c r="AC40" s="210"/>
      <c r="AD40" s="210"/>
      <c r="AE40" s="210"/>
      <c r="AF40" s="210"/>
      <c r="AG40" s="210" t="s">
        <v>102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3"/>
      <c r="B41" s="214"/>
      <c r="C41" s="239" t="s">
        <v>130</v>
      </c>
      <c r="D41" s="216"/>
      <c r="E41" s="217">
        <v>3.2399999999999998E-2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0"/>
      <c r="Z41" s="210"/>
      <c r="AA41" s="210"/>
      <c r="AB41" s="210"/>
      <c r="AC41" s="210"/>
      <c r="AD41" s="210"/>
      <c r="AE41" s="210"/>
      <c r="AF41" s="210"/>
      <c r="AG41" s="210" t="s">
        <v>102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3"/>
      <c r="B42" s="214"/>
      <c r="C42" s="239" t="s">
        <v>131</v>
      </c>
      <c r="D42" s="216"/>
      <c r="E42" s="217">
        <v>3.2399999999999998E-2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0"/>
      <c r="Z42" s="210"/>
      <c r="AA42" s="210"/>
      <c r="AB42" s="210"/>
      <c r="AC42" s="210"/>
      <c r="AD42" s="210"/>
      <c r="AE42" s="210"/>
      <c r="AF42" s="210"/>
      <c r="AG42" s="210" t="s">
        <v>102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3"/>
      <c r="B43" s="214"/>
      <c r="C43" s="239" t="s">
        <v>132</v>
      </c>
      <c r="D43" s="216"/>
      <c r="E43" s="217">
        <v>5.3999999999999999E-2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0"/>
      <c r="Z43" s="210"/>
      <c r="AA43" s="210"/>
      <c r="AB43" s="210"/>
      <c r="AC43" s="210"/>
      <c r="AD43" s="210"/>
      <c r="AE43" s="210"/>
      <c r="AF43" s="210"/>
      <c r="AG43" s="210" t="s">
        <v>102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3"/>
      <c r="B44" s="214"/>
      <c r="C44" s="239" t="s">
        <v>133</v>
      </c>
      <c r="D44" s="216"/>
      <c r="E44" s="217">
        <v>5.3999999999999999E-2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0"/>
      <c r="Z44" s="210"/>
      <c r="AA44" s="210"/>
      <c r="AB44" s="210"/>
      <c r="AC44" s="210"/>
      <c r="AD44" s="210"/>
      <c r="AE44" s="210"/>
      <c r="AF44" s="210"/>
      <c r="AG44" s="210" t="s">
        <v>102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3"/>
      <c r="B45" s="214"/>
      <c r="C45" s="239" t="s">
        <v>134</v>
      </c>
      <c r="D45" s="216"/>
      <c r="E45" s="217">
        <v>5.3999999999999999E-2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0"/>
      <c r="Z45" s="210"/>
      <c r="AA45" s="210"/>
      <c r="AB45" s="210"/>
      <c r="AC45" s="210"/>
      <c r="AD45" s="210"/>
      <c r="AE45" s="210"/>
      <c r="AF45" s="210"/>
      <c r="AG45" s="210" t="s">
        <v>102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3"/>
      <c r="B46" s="214"/>
      <c r="C46" s="239" t="s">
        <v>135</v>
      </c>
      <c r="D46" s="216"/>
      <c r="E46" s="217">
        <v>5.3999999999999999E-2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0"/>
      <c r="Z46" s="210"/>
      <c r="AA46" s="210"/>
      <c r="AB46" s="210"/>
      <c r="AC46" s="210"/>
      <c r="AD46" s="210"/>
      <c r="AE46" s="210"/>
      <c r="AF46" s="210"/>
      <c r="AG46" s="210" t="s">
        <v>102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3"/>
      <c r="B47" s="214"/>
      <c r="C47" s="239" t="s">
        <v>136</v>
      </c>
      <c r="D47" s="216"/>
      <c r="E47" s="217">
        <v>3.2399999999999998E-2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0"/>
      <c r="Z47" s="210"/>
      <c r="AA47" s="210"/>
      <c r="AB47" s="210"/>
      <c r="AC47" s="210"/>
      <c r="AD47" s="210"/>
      <c r="AE47" s="210"/>
      <c r="AF47" s="210"/>
      <c r="AG47" s="210" t="s">
        <v>102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3"/>
      <c r="B48" s="214"/>
      <c r="C48" s="239" t="s">
        <v>104</v>
      </c>
      <c r="D48" s="216"/>
      <c r="E48" s="217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0"/>
      <c r="Z48" s="210"/>
      <c r="AA48" s="210"/>
      <c r="AB48" s="210"/>
      <c r="AC48" s="210"/>
      <c r="AD48" s="210"/>
      <c r="AE48" s="210"/>
      <c r="AF48" s="210"/>
      <c r="AG48" s="210" t="s">
        <v>102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3"/>
      <c r="B49" s="214"/>
      <c r="C49" s="239" t="s">
        <v>137</v>
      </c>
      <c r="D49" s="216"/>
      <c r="E49" s="217">
        <v>8.1000000000000003E-2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0"/>
      <c r="Z49" s="210"/>
      <c r="AA49" s="210"/>
      <c r="AB49" s="210"/>
      <c r="AC49" s="210"/>
      <c r="AD49" s="210"/>
      <c r="AE49" s="210"/>
      <c r="AF49" s="210"/>
      <c r="AG49" s="210" t="s">
        <v>102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3"/>
      <c r="B50" s="214"/>
      <c r="C50" s="239" t="s">
        <v>138</v>
      </c>
      <c r="D50" s="216"/>
      <c r="E50" s="217">
        <v>8.1000000000000003E-2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0"/>
      <c r="Z50" s="210"/>
      <c r="AA50" s="210"/>
      <c r="AB50" s="210"/>
      <c r="AC50" s="210"/>
      <c r="AD50" s="210"/>
      <c r="AE50" s="210"/>
      <c r="AF50" s="210"/>
      <c r="AG50" s="210" t="s">
        <v>102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3"/>
      <c r="B51" s="214"/>
      <c r="C51" s="239" t="s">
        <v>139</v>
      </c>
      <c r="D51" s="216"/>
      <c r="E51" s="217">
        <v>8.1000000000000003E-2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0"/>
      <c r="Z51" s="210"/>
      <c r="AA51" s="210"/>
      <c r="AB51" s="210"/>
      <c r="AC51" s="210"/>
      <c r="AD51" s="210"/>
      <c r="AE51" s="210"/>
      <c r="AF51" s="210"/>
      <c r="AG51" s="210" t="s">
        <v>102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3"/>
      <c r="B52" s="214"/>
      <c r="C52" s="239" t="s">
        <v>140</v>
      </c>
      <c r="D52" s="216"/>
      <c r="E52" s="217">
        <v>8.1000000000000003E-2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0"/>
      <c r="Z52" s="210"/>
      <c r="AA52" s="210"/>
      <c r="AB52" s="210"/>
      <c r="AC52" s="210"/>
      <c r="AD52" s="210"/>
      <c r="AE52" s="210"/>
      <c r="AF52" s="210"/>
      <c r="AG52" s="210" t="s">
        <v>102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25">
        <v>2</v>
      </c>
      <c r="B53" s="226" t="s">
        <v>141</v>
      </c>
      <c r="C53" s="238" t="s">
        <v>142</v>
      </c>
      <c r="D53" s="227" t="s">
        <v>143</v>
      </c>
      <c r="E53" s="228">
        <v>60</v>
      </c>
      <c r="F53" s="229">
        <v>518</v>
      </c>
      <c r="G53" s="230">
        <f>ROUND(E53*F53,2)</f>
        <v>31080</v>
      </c>
      <c r="H53" s="215">
        <v>252.06</v>
      </c>
      <c r="I53" s="215">
        <f>ROUND(E53*H53,2)</f>
        <v>15123.6</v>
      </c>
      <c r="J53" s="215">
        <v>265.94</v>
      </c>
      <c r="K53" s="215">
        <f>ROUND(E53*J53,2)</f>
        <v>15956.4</v>
      </c>
      <c r="L53" s="215">
        <v>15</v>
      </c>
      <c r="M53" s="215">
        <f>G53*(1+L53/100)</f>
        <v>35742</v>
      </c>
      <c r="N53" s="215">
        <v>8.6249999999999993E-2</v>
      </c>
      <c r="O53" s="215">
        <f>ROUND(E53*N53,2)</f>
        <v>5.18</v>
      </c>
      <c r="P53" s="215">
        <v>0</v>
      </c>
      <c r="Q53" s="215">
        <f>ROUND(E53*P53,2)</f>
        <v>0</v>
      </c>
      <c r="R53" s="215"/>
      <c r="S53" s="215" t="s">
        <v>97</v>
      </c>
      <c r="T53" s="215" t="s">
        <v>144</v>
      </c>
      <c r="U53" s="215">
        <v>0.62</v>
      </c>
      <c r="V53" s="215">
        <f>ROUND(E53*U53,2)</f>
        <v>37.200000000000003</v>
      </c>
      <c r="W53" s="215"/>
      <c r="X53" s="215" t="s">
        <v>99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100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3"/>
      <c r="B54" s="214"/>
      <c r="C54" s="239" t="s">
        <v>145</v>
      </c>
      <c r="D54" s="216"/>
      <c r="E54" s="217">
        <v>2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0"/>
      <c r="Z54" s="210"/>
      <c r="AA54" s="210"/>
      <c r="AB54" s="210"/>
      <c r="AC54" s="210"/>
      <c r="AD54" s="210"/>
      <c r="AE54" s="210"/>
      <c r="AF54" s="210"/>
      <c r="AG54" s="210" t="s">
        <v>102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3"/>
      <c r="B55" s="214"/>
      <c r="C55" s="239" t="s">
        <v>146</v>
      </c>
      <c r="D55" s="216"/>
      <c r="E55" s="217">
        <v>2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0"/>
      <c r="Z55" s="210"/>
      <c r="AA55" s="210"/>
      <c r="AB55" s="210"/>
      <c r="AC55" s="210"/>
      <c r="AD55" s="210"/>
      <c r="AE55" s="210"/>
      <c r="AF55" s="210"/>
      <c r="AG55" s="210" t="s">
        <v>102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3"/>
      <c r="B56" s="214"/>
      <c r="C56" s="239" t="s">
        <v>147</v>
      </c>
      <c r="D56" s="216"/>
      <c r="E56" s="217">
        <v>2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0"/>
      <c r="Z56" s="210"/>
      <c r="AA56" s="210"/>
      <c r="AB56" s="210"/>
      <c r="AC56" s="210"/>
      <c r="AD56" s="210"/>
      <c r="AE56" s="210"/>
      <c r="AF56" s="210"/>
      <c r="AG56" s="210" t="s">
        <v>102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3"/>
      <c r="B57" s="214"/>
      <c r="C57" s="239" t="s">
        <v>148</v>
      </c>
      <c r="D57" s="216"/>
      <c r="E57" s="217">
        <v>2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0"/>
      <c r="Z57" s="210"/>
      <c r="AA57" s="210"/>
      <c r="AB57" s="210"/>
      <c r="AC57" s="210"/>
      <c r="AD57" s="210"/>
      <c r="AE57" s="210"/>
      <c r="AF57" s="210"/>
      <c r="AG57" s="210" t="s">
        <v>102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3"/>
      <c r="B58" s="214"/>
      <c r="C58" s="239" t="s">
        <v>149</v>
      </c>
      <c r="D58" s="216"/>
      <c r="E58" s="217">
        <v>2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0"/>
      <c r="Z58" s="210"/>
      <c r="AA58" s="210"/>
      <c r="AB58" s="210"/>
      <c r="AC58" s="210"/>
      <c r="AD58" s="210"/>
      <c r="AE58" s="210"/>
      <c r="AF58" s="210"/>
      <c r="AG58" s="210" t="s">
        <v>102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3"/>
      <c r="B59" s="214"/>
      <c r="C59" s="239" t="s">
        <v>150</v>
      </c>
      <c r="D59" s="216"/>
      <c r="E59" s="217">
        <v>2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10"/>
      <c r="Z59" s="210"/>
      <c r="AA59" s="210"/>
      <c r="AB59" s="210"/>
      <c r="AC59" s="210"/>
      <c r="AD59" s="210"/>
      <c r="AE59" s="210"/>
      <c r="AF59" s="210"/>
      <c r="AG59" s="210" t="s">
        <v>102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3"/>
      <c r="B60" s="214"/>
      <c r="C60" s="239" t="s">
        <v>151</v>
      </c>
      <c r="D60" s="216"/>
      <c r="E60" s="217">
        <v>2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0"/>
      <c r="Z60" s="210"/>
      <c r="AA60" s="210"/>
      <c r="AB60" s="210"/>
      <c r="AC60" s="210"/>
      <c r="AD60" s="210"/>
      <c r="AE60" s="210"/>
      <c r="AF60" s="210"/>
      <c r="AG60" s="210" t="s">
        <v>102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3"/>
      <c r="B61" s="214"/>
      <c r="C61" s="239" t="s">
        <v>152</v>
      </c>
      <c r="D61" s="216"/>
      <c r="E61" s="217">
        <v>2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0"/>
      <c r="Z61" s="210"/>
      <c r="AA61" s="210"/>
      <c r="AB61" s="210"/>
      <c r="AC61" s="210"/>
      <c r="AD61" s="210"/>
      <c r="AE61" s="210"/>
      <c r="AF61" s="210"/>
      <c r="AG61" s="210" t="s">
        <v>102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3"/>
      <c r="B62" s="214"/>
      <c r="C62" s="239" t="s">
        <v>104</v>
      </c>
      <c r="D62" s="216"/>
      <c r="E62" s="217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0"/>
      <c r="Z62" s="210"/>
      <c r="AA62" s="210"/>
      <c r="AB62" s="210"/>
      <c r="AC62" s="210"/>
      <c r="AD62" s="210"/>
      <c r="AE62" s="210"/>
      <c r="AF62" s="210"/>
      <c r="AG62" s="210" t="s">
        <v>102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3"/>
      <c r="B63" s="214"/>
      <c r="C63" s="239" t="s">
        <v>153</v>
      </c>
      <c r="D63" s="216"/>
      <c r="E63" s="217">
        <v>1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0"/>
      <c r="Z63" s="210"/>
      <c r="AA63" s="210"/>
      <c r="AB63" s="210"/>
      <c r="AC63" s="210"/>
      <c r="AD63" s="210"/>
      <c r="AE63" s="210"/>
      <c r="AF63" s="210"/>
      <c r="AG63" s="210" t="s">
        <v>102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3"/>
      <c r="B64" s="214"/>
      <c r="C64" s="239" t="s">
        <v>154</v>
      </c>
      <c r="D64" s="216"/>
      <c r="E64" s="217">
        <v>1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Y64" s="210"/>
      <c r="Z64" s="210"/>
      <c r="AA64" s="210"/>
      <c r="AB64" s="210"/>
      <c r="AC64" s="210"/>
      <c r="AD64" s="210"/>
      <c r="AE64" s="210"/>
      <c r="AF64" s="210"/>
      <c r="AG64" s="210" t="s">
        <v>102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3"/>
      <c r="B65" s="214"/>
      <c r="C65" s="239" t="s">
        <v>155</v>
      </c>
      <c r="D65" s="216"/>
      <c r="E65" s="217">
        <v>1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0"/>
      <c r="Z65" s="210"/>
      <c r="AA65" s="210"/>
      <c r="AB65" s="210"/>
      <c r="AC65" s="210"/>
      <c r="AD65" s="210"/>
      <c r="AE65" s="210"/>
      <c r="AF65" s="210"/>
      <c r="AG65" s="210" t="s">
        <v>102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3"/>
      <c r="B66" s="214"/>
      <c r="C66" s="239" t="s">
        <v>156</v>
      </c>
      <c r="D66" s="216"/>
      <c r="E66" s="217">
        <v>2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Y66" s="210"/>
      <c r="Z66" s="210"/>
      <c r="AA66" s="210"/>
      <c r="AB66" s="210"/>
      <c r="AC66" s="210"/>
      <c r="AD66" s="210"/>
      <c r="AE66" s="210"/>
      <c r="AF66" s="210"/>
      <c r="AG66" s="210" t="s">
        <v>102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3"/>
      <c r="B67" s="214"/>
      <c r="C67" s="239" t="s">
        <v>157</v>
      </c>
      <c r="D67" s="216"/>
      <c r="E67" s="217">
        <v>2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0"/>
      <c r="Z67" s="210"/>
      <c r="AA67" s="210"/>
      <c r="AB67" s="210"/>
      <c r="AC67" s="210"/>
      <c r="AD67" s="210"/>
      <c r="AE67" s="210"/>
      <c r="AF67" s="210"/>
      <c r="AG67" s="210" t="s">
        <v>102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3"/>
      <c r="B68" s="214"/>
      <c r="C68" s="239" t="s">
        <v>158</v>
      </c>
      <c r="D68" s="216"/>
      <c r="E68" s="217">
        <v>1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10"/>
      <c r="Z68" s="210"/>
      <c r="AA68" s="210"/>
      <c r="AB68" s="210"/>
      <c r="AC68" s="210"/>
      <c r="AD68" s="210"/>
      <c r="AE68" s="210"/>
      <c r="AF68" s="210"/>
      <c r="AG68" s="210" t="s">
        <v>102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3"/>
      <c r="B69" s="214"/>
      <c r="C69" s="239" t="s">
        <v>159</v>
      </c>
      <c r="D69" s="216"/>
      <c r="E69" s="217">
        <v>2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Y69" s="210"/>
      <c r="Z69" s="210"/>
      <c r="AA69" s="210"/>
      <c r="AB69" s="210"/>
      <c r="AC69" s="210"/>
      <c r="AD69" s="210"/>
      <c r="AE69" s="210"/>
      <c r="AF69" s="210"/>
      <c r="AG69" s="210" t="s">
        <v>102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3"/>
      <c r="B70" s="214"/>
      <c r="C70" s="239" t="s">
        <v>160</v>
      </c>
      <c r="D70" s="216"/>
      <c r="E70" s="217">
        <v>1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0"/>
      <c r="Z70" s="210"/>
      <c r="AA70" s="210"/>
      <c r="AB70" s="210"/>
      <c r="AC70" s="210"/>
      <c r="AD70" s="210"/>
      <c r="AE70" s="210"/>
      <c r="AF70" s="210"/>
      <c r="AG70" s="210" t="s">
        <v>102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3"/>
      <c r="B71" s="214"/>
      <c r="C71" s="239" t="s">
        <v>161</v>
      </c>
      <c r="D71" s="216"/>
      <c r="E71" s="217">
        <v>3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0"/>
      <c r="Z71" s="210"/>
      <c r="AA71" s="210"/>
      <c r="AB71" s="210"/>
      <c r="AC71" s="210"/>
      <c r="AD71" s="210"/>
      <c r="AE71" s="210"/>
      <c r="AF71" s="210"/>
      <c r="AG71" s="210" t="s">
        <v>102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3"/>
      <c r="B72" s="214"/>
      <c r="C72" s="239" t="s">
        <v>162</v>
      </c>
      <c r="D72" s="216"/>
      <c r="E72" s="217">
        <v>3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Y72" s="210"/>
      <c r="Z72" s="210"/>
      <c r="AA72" s="210"/>
      <c r="AB72" s="210"/>
      <c r="AC72" s="210"/>
      <c r="AD72" s="210"/>
      <c r="AE72" s="210"/>
      <c r="AF72" s="210"/>
      <c r="AG72" s="210" t="s">
        <v>102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3"/>
      <c r="B73" s="214"/>
      <c r="C73" s="239" t="s">
        <v>163</v>
      </c>
      <c r="D73" s="216"/>
      <c r="E73" s="217">
        <v>3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0"/>
      <c r="Z73" s="210"/>
      <c r="AA73" s="210"/>
      <c r="AB73" s="210"/>
      <c r="AC73" s="210"/>
      <c r="AD73" s="210"/>
      <c r="AE73" s="210"/>
      <c r="AF73" s="210"/>
      <c r="AG73" s="210" t="s">
        <v>102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13"/>
      <c r="B74" s="214"/>
      <c r="C74" s="239" t="s">
        <v>104</v>
      </c>
      <c r="D74" s="216"/>
      <c r="E74" s="217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10"/>
      <c r="Z74" s="210"/>
      <c r="AA74" s="210"/>
      <c r="AB74" s="210"/>
      <c r="AC74" s="210"/>
      <c r="AD74" s="210"/>
      <c r="AE74" s="210"/>
      <c r="AF74" s="210"/>
      <c r="AG74" s="210" t="s">
        <v>102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3"/>
      <c r="B75" s="214"/>
      <c r="C75" s="239" t="s">
        <v>164</v>
      </c>
      <c r="D75" s="216"/>
      <c r="E75" s="217">
        <v>6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0"/>
      <c r="Z75" s="210"/>
      <c r="AA75" s="210"/>
      <c r="AB75" s="210"/>
      <c r="AC75" s="210"/>
      <c r="AD75" s="210"/>
      <c r="AE75" s="210"/>
      <c r="AF75" s="210"/>
      <c r="AG75" s="210" t="s">
        <v>102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3"/>
      <c r="B76" s="214"/>
      <c r="C76" s="239" t="s">
        <v>165</v>
      </c>
      <c r="D76" s="216"/>
      <c r="E76" s="217">
        <v>3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0"/>
      <c r="Z76" s="210"/>
      <c r="AA76" s="210"/>
      <c r="AB76" s="210"/>
      <c r="AC76" s="210"/>
      <c r="AD76" s="210"/>
      <c r="AE76" s="210"/>
      <c r="AF76" s="210"/>
      <c r="AG76" s="210" t="s">
        <v>102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3"/>
      <c r="B77" s="214"/>
      <c r="C77" s="239" t="s">
        <v>166</v>
      </c>
      <c r="D77" s="216"/>
      <c r="E77" s="217">
        <v>3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0"/>
      <c r="Z77" s="210"/>
      <c r="AA77" s="210"/>
      <c r="AB77" s="210"/>
      <c r="AC77" s="210"/>
      <c r="AD77" s="210"/>
      <c r="AE77" s="210"/>
      <c r="AF77" s="210"/>
      <c r="AG77" s="210" t="s">
        <v>102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3"/>
      <c r="B78" s="214"/>
      <c r="C78" s="239" t="s">
        <v>104</v>
      </c>
      <c r="D78" s="216"/>
      <c r="E78" s="217"/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0"/>
      <c r="Z78" s="210"/>
      <c r="AA78" s="210"/>
      <c r="AB78" s="210"/>
      <c r="AC78" s="210"/>
      <c r="AD78" s="210"/>
      <c r="AE78" s="210"/>
      <c r="AF78" s="210"/>
      <c r="AG78" s="210" t="s">
        <v>102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3"/>
      <c r="B79" s="214"/>
      <c r="C79" s="239" t="s">
        <v>167</v>
      </c>
      <c r="D79" s="216"/>
      <c r="E79" s="217">
        <v>3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0"/>
      <c r="Z79" s="210"/>
      <c r="AA79" s="210"/>
      <c r="AB79" s="210"/>
      <c r="AC79" s="210"/>
      <c r="AD79" s="210"/>
      <c r="AE79" s="210"/>
      <c r="AF79" s="210"/>
      <c r="AG79" s="210" t="s">
        <v>102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3"/>
      <c r="B80" s="214"/>
      <c r="C80" s="239" t="s">
        <v>168</v>
      </c>
      <c r="D80" s="216"/>
      <c r="E80" s="217">
        <v>3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15"/>
      <c r="Y80" s="210"/>
      <c r="Z80" s="210"/>
      <c r="AA80" s="210"/>
      <c r="AB80" s="210"/>
      <c r="AC80" s="210"/>
      <c r="AD80" s="210"/>
      <c r="AE80" s="210"/>
      <c r="AF80" s="210"/>
      <c r="AG80" s="210" t="s">
        <v>102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3"/>
      <c r="B81" s="214"/>
      <c r="C81" s="239" t="s">
        <v>169</v>
      </c>
      <c r="D81" s="216"/>
      <c r="E81" s="217">
        <v>3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0"/>
      <c r="Z81" s="210"/>
      <c r="AA81" s="210"/>
      <c r="AB81" s="210"/>
      <c r="AC81" s="210"/>
      <c r="AD81" s="210"/>
      <c r="AE81" s="210"/>
      <c r="AF81" s="210"/>
      <c r="AG81" s="210" t="s">
        <v>102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3"/>
      <c r="B82" s="214"/>
      <c r="C82" s="239" t="s">
        <v>170</v>
      </c>
      <c r="D82" s="216"/>
      <c r="E82" s="217">
        <v>3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15"/>
      <c r="Y82" s="210"/>
      <c r="Z82" s="210"/>
      <c r="AA82" s="210"/>
      <c r="AB82" s="210"/>
      <c r="AC82" s="210"/>
      <c r="AD82" s="210"/>
      <c r="AE82" s="210"/>
      <c r="AF82" s="210"/>
      <c r="AG82" s="210" t="s">
        <v>102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0.399999999999999" outlineLevel="1" x14ac:dyDescent="0.25">
      <c r="A83" s="225">
        <v>3</v>
      </c>
      <c r="B83" s="226" t="s">
        <v>171</v>
      </c>
      <c r="C83" s="238" t="s">
        <v>172</v>
      </c>
      <c r="D83" s="227" t="s">
        <v>143</v>
      </c>
      <c r="E83" s="228">
        <v>21</v>
      </c>
      <c r="F83" s="229">
        <v>608</v>
      </c>
      <c r="G83" s="230">
        <f>ROUND(E83*F83,2)</f>
        <v>12768</v>
      </c>
      <c r="H83" s="215">
        <v>0</v>
      </c>
      <c r="I83" s="215">
        <f>ROUND(E83*H83,2)</f>
        <v>0</v>
      </c>
      <c r="J83" s="215">
        <v>608</v>
      </c>
      <c r="K83" s="215">
        <f>ROUND(E83*J83,2)</f>
        <v>12768</v>
      </c>
      <c r="L83" s="215">
        <v>15</v>
      </c>
      <c r="M83" s="215">
        <f>G83*(1+L83/100)</f>
        <v>14683.199999999999</v>
      </c>
      <c r="N83" s="215">
        <v>0.1017</v>
      </c>
      <c r="O83" s="215">
        <f>ROUND(E83*N83,2)</f>
        <v>2.14</v>
      </c>
      <c r="P83" s="215">
        <v>0</v>
      </c>
      <c r="Q83" s="215">
        <f>ROUND(E83*P83,2)</f>
        <v>0</v>
      </c>
      <c r="R83" s="215"/>
      <c r="S83" s="215" t="s">
        <v>97</v>
      </c>
      <c r="T83" s="215" t="s">
        <v>98</v>
      </c>
      <c r="U83" s="215">
        <v>0.72</v>
      </c>
      <c r="V83" s="215">
        <f>ROUND(E83*U83,2)</f>
        <v>15.12</v>
      </c>
      <c r="W83" s="215"/>
      <c r="X83" s="215" t="s">
        <v>99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100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3"/>
      <c r="B84" s="214"/>
      <c r="C84" s="239" t="s">
        <v>173</v>
      </c>
      <c r="D84" s="216"/>
      <c r="E84" s="217">
        <v>3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0"/>
      <c r="Z84" s="210"/>
      <c r="AA84" s="210"/>
      <c r="AB84" s="210"/>
      <c r="AC84" s="210"/>
      <c r="AD84" s="210"/>
      <c r="AE84" s="210"/>
      <c r="AF84" s="210"/>
      <c r="AG84" s="210" t="s">
        <v>102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3"/>
      <c r="B85" s="214"/>
      <c r="C85" s="239" t="s">
        <v>174</v>
      </c>
      <c r="D85" s="216"/>
      <c r="E85" s="217">
        <v>3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0"/>
      <c r="Z85" s="210"/>
      <c r="AA85" s="210"/>
      <c r="AB85" s="210"/>
      <c r="AC85" s="210"/>
      <c r="AD85" s="210"/>
      <c r="AE85" s="210"/>
      <c r="AF85" s="210"/>
      <c r="AG85" s="210" t="s">
        <v>102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3"/>
      <c r="B86" s="214"/>
      <c r="C86" s="239" t="s">
        <v>175</v>
      </c>
      <c r="D86" s="216"/>
      <c r="E86" s="217">
        <v>6</v>
      </c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15"/>
      <c r="Y86" s="210"/>
      <c r="Z86" s="210"/>
      <c r="AA86" s="210"/>
      <c r="AB86" s="210"/>
      <c r="AC86" s="210"/>
      <c r="AD86" s="210"/>
      <c r="AE86" s="210"/>
      <c r="AF86" s="210"/>
      <c r="AG86" s="210" t="s">
        <v>102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3"/>
      <c r="B87" s="214"/>
      <c r="C87" s="239" t="s">
        <v>176</v>
      </c>
      <c r="D87" s="216"/>
      <c r="E87" s="217">
        <v>3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15"/>
      <c r="Y87" s="210"/>
      <c r="Z87" s="210"/>
      <c r="AA87" s="210"/>
      <c r="AB87" s="210"/>
      <c r="AC87" s="210"/>
      <c r="AD87" s="210"/>
      <c r="AE87" s="210"/>
      <c r="AF87" s="210"/>
      <c r="AG87" s="210" t="s">
        <v>102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3"/>
      <c r="B88" s="214"/>
      <c r="C88" s="239" t="s">
        <v>177</v>
      </c>
      <c r="D88" s="216"/>
      <c r="E88" s="217">
        <v>6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0"/>
      <c r="Z88" s="210"/>
      <c r="AA88" s="210"/>
      <c r="AB88" s="210"/>
      <c r="AC88" s="210"/>
      <c r="AD88" s="210"/>
      <c r="AE88" s="210"/>
      <c r="AF88" s="210"/>
      <c r="AG88" s="210" t="s">
        <v>102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0.399999999999999" outlineLevel="1" x14ac:dyDescent="0.25">
      <c r="A89" s="225">
        <v>4</v>
      </c>
      <c r="B89" s="226" t="s">
        <v>178</v>
      </c>
      <c r="C89" s="238" t="s">
        <v>179</v>
      </c>
      <c r="D89" s="227" t="s">
        <v>143</v>
      </c>
      <c r="E89" s="228">
        <v>15</v>
      </c>
      <c r="F89" s="229">
        <v>670</v>
      </c>
      <c r="G89" s="230">
        <f>ROUND(E89*F89,2)</f>
        <v>10050</v>
      </c>
      <c r="H89" s="215">
        <v>0</v>
      </c>
      <c r="I89" s="215">
        <f>ROUND(E89*H89,2)</f>
        <v>0</v>
      </c>
      <c r="J89" s="215">
        <v>670</v>
      </c>
      <c r="K89" s="215">
        <f>ROUND(E89*J89,2)</f>
        <v>10050</v>
      </c>
      <c r="L89" s="215">
        <v>15</v>
      </c>
      <c r="M89" s="215">
        <f>G89*(1+L89/100)</f>
        <v>11557.5</v>
      </c>
      <c r="N89" s="215">
        <v>0.11685</v>
      </c>
      <c r="O89" s="215">
        <f>ROUND(E89*N89,2)</f>
        <v>1.75</v>
      </c>
      <c r="P89" s="215">
        <v>0</v>
      </c>
      <c r="Q89" s="215">
        <f>ROUND(E89*P89,2)</f>
        <v>0</v>
      </c>
      <c r="R89" s="215"/>
      <c r="S89" s="215" t="s">
        <v>97</v>
      </c>
      <c r="T89" s="215" t="s">
        <v>98</v>
      </c>
      <c r="U89" s="215">
        <v>0.72</v>
      </c>
      <c r="V89" s="215">
        <f>ROUND(E89*U89,2)</f>
        <v>10.8</v>
      </c>
      <c r="W89" s="215"/>
      <c r="X89" s="215" t="s">
        <v>99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100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3"/>
      <c r="B90" s="214"/>
      <c r="C90" s="239" t="s">
        <v>180</v>
      </c>
      <c r="D90" s="216"/>
      <c r="E90" s="217">
        <v>3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15"/>
      <c r="Y90" s="210"/>
      <c r="Z90" s="210"/>
      <c r="AA90" s="210"/>
      <c r="AB90" s="210"/>
      <c r="AC90" s="210"/>
      <c r="AD90" s="210"/>
      <c r="AE90" s="210"/>
      <c r="AF90" s="210"/>
      <c r="AG90" s="210" t="s">
        <v>102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3"/>
      <c r="B91" s="214"/>
      <c r="C91" s="239" t="s">
        <v>181</v>
      </c>
      <c r="D91" s="216"/>
      <c r="E91" s="217">
        <v>3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15"/>
      <c r="Y91" s="210"/>
      <c r="Z91" s="210"/>
      <c r="AA91" s="210"/>
      <c r="AB91" s="210"/>
      <c r="AC91" s="210"/>
      <c r="AD91" s="210"/>
      <c r="AE91" s="210"/>
      <c r="AF91" s="210"/>
      <c r="AG91" s="210" t="s">
        <v>102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3"/>
      <c r="B92" s="214"/>
      <c r="C92" s="239" t="s">
        <v>182</v>
      </c>
      <c r="D92" s="216"/>
      <c r="E92" s="217">
        <v>3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0"/>
      <c r="Z92" s="210"/>
      <c r="AA92" s="210"/>
      <c r="AB92" s="210"/>
      <c r="AC92" s="210"/>
      <c r="AD92" s="210"/>
      <c r="AE92" s="210"/>
      <c r="AF92" s="210"/>
      <c r="AG92" s="210" t="s">
        <v>102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3"/>
      <c r="B93" s="214"/>
      <c r="C93" s="239" t="s">
        <v>183</v>
      </c>
      <c r="D93" s="216"/>
      <c r="E93" s="217">
        <v>3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15"/>
      <c r="Y93" s="210"/>
      <c r="Z93" s="210"/>
      <c r="AA93" s="210"/>
      <c r="AB93" s="210"/>
      <c r="AC93" s="210"/>
      <c r="AD93" s="210"/>
      <c r="AE93" s="210"/>
      <c r="AF93" s="210"/>
      <c r="AG93" s="210" t="s">
        <v>102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3"/>
      <c r="B94" s="214"/>
      <c r="C94" s="239" t="s">
        <v>184</v>
      </c>
      <c r="D94" s="216"/>
      <c r="E94" s="217">
        <v>3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  <c r="Y94" s="210"/>
      <c r="Z94" s="210"/>
      <c r="AA94" s="210"/>
      <c r="AB94" s="210"/>
      <c r="AC94" s="210"/>
      <c r="AD94" s="210"/>
      <c r="AE94" s="210"/>
      <c r="AF94" s="210"/>
      <c r="AG94" s="210" t="s">
        <v>102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0.399999999999999" outlineLevel="1" x14ac:dyDescent="0.25">
      <c r="A95" s="225">
        <v>5</v>
      </c>
      <c r="B95" s="226" t="s">
        <v>185</v>
      </c>
      <c r="C95" s="238" t="s">
        <v>186</v>
      </c>
      <c r="D95" s="227" t="s">
        <v>187</v>
      </c>
      <c r="E95" s="228">
        <v>16</v>
      </c>
      <c r="F95" s="229">
        <v>2221</v>
      </c>
      <c r="G95" s="230">
        <f>ROUND(E95*F95,2)</f>
        <v>35536</v>
      </c>
      <c r="H95" s="215">
        <v>412.05</v>
      </c>
      <c r="I95" s="215">
        <f>ROUND(E95*H95,2)</f>
        <v>6592.8</v>
      </c>
      <c r="J95" s="215">
        <v>1808.95</v>
      </c>
      <c r="K95" s="215">
        <f>ROUND(E95*J95,2)</f>
        <v>28943.200000000001</v>
      </c>
      <c r="L95" s="215">
        <v>15</v>
      </c>
      <c r="M95" s="215">
        <f>G95*(1+L95/100)</f>
        <v>40866.399999999994</v>
      </c>
      <c r="N95" s="215">
        <v>0</v>
      </c>
      <c r="O95" s="215">
        <f>ROUND(E95*N95,2)</f>
        <v>0</v>
      </c>
      <c r="P95" s="215">
        <v>0</v>
      </c>
      <c r="Q95" s="215">
        <f>ROUND(E95*P95,2)</f>
        <v>0</v>
      </c>
      <c r="R95" s="215"/>
      <c r="S95" s="215" t="s">
        <v>97</v>
      </c>
      <c r="T95" s="215" t="s">
        <v>188</v>
      </c>
      <c r="U95" s="215">
        <v>4.4222000000000001</v>
      </c>
      <c r="V95" s="215">
        <f>ROUND(E95*U95,2)</f>
        <v>70.760000000000005</v>
      </c>
      <c r="W95" s="215"/>
      <c r="X95" s="215" t="s">
        <v>189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190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3"/>
      <c r="B96" s="214"/>
      <c r="C96" s="239" t="s">
        <v>191</v>
      </c>
      <c r="D96" s="216"/>
      <c r="E96" s="217">
        <v>16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0"/>
      <c r="Z96" s="210"/>
      <c r="AA96" s="210"/>
      <c r="AB96" s="210"/>
      <c r="AC96" s="210"/>
      <c r="AD96" s="210"/>
      <c r="AE96" s="210"/>
      <c r="AF96" s="210"/>
      <c r="AG96" s="210" t="s">
        <v>102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5">
      <c r="A97" s="219" t="s">
        <v>92</v>
      </c>
      <c r="B97" s="220" t="s">
        <v>57</v>
      </c>
      <c r="C97" s="237" t="s">
        <v>58</v>
      </c>
      <c r="D97" s="221"/>
      <c r="E97" s="222"/>
      <c r="F97" s="223"/>
      <c r="G97" s="224">
        <f>SUMIF(AG98:AG102,"&lt;&gt;NOR",G98:G102)</f>
        <v>8462.92</v>
      </c>
      <c r="H97" s="218"/>
      <c r="I97" s="218">
        <f>SUM(I98:I102)</f>
        <v>0</v>
      </c>
      <c r="J97" s="218"/>
      <c r="K97" s="218">
        <f>SUM(K98:K102)</f>
        <v>8462.92</v>
      </c>
      <c r="L97" s="218"/>
      <c r="M97" s="218">
        <f>SUM(M98:M102)</f>
        <v>9732.3580000000002</v>
      </c>
      <c r="N97" s="218"/>
      <c r="O97" s="218">
        <f>SUM(O98:O102)</f>
        <v>0</v>
      </c>
      <c r="P97" s="218"/>
      <c r="Q97" s="218">
        <f>SUM(Q98:Q102)</f>
        <v>0</v>
      </c>
      <c r="R97" s="218"/>
      <c r="S97" s="218"/>
      <c r="T97" s="218"/>
      <c r="U97" s="218"/>
      <c r="V97" s="218">
        <f>SUM(V98:V102)</f>
        <v>4.7200000000000006</v>
      </c>
      <c r="W97" s="218"/>
      <c r="X97" s="218"/>
      <c r="AG97" t="s">
        <v>93</v>
      </c>
    </row>
    <row r="98" spans="1:60" ht="20.399999999999999" outlineLevel="1" x14ac:dyDescent="0.25">
      <c r="A98" s="225">
        <v>6</v>
      </c>
      <c r="B98" s="226" t="s">
        <v>192</v>
      </c>
      <c r="C98" s="238" t="s">
        <v>193</v>
      </c>
      <c r="D98" s="227" t="s">
        <v>194</v>
      </c>
      <c r="E98" s="228">
        <v>0.17782999999999999</v>
      </c>
      <c r="F98" s="229">
        <v>29610</v>
      </c>
      <c r="G98" s="230">
        <f>ROUND(E98*F98,2)</f>
        <v>5265.55</v>
      </c>
      <c r="H98" s="215">
        <v>0</v>
      </c>
      <c r="I98" s="215">
        <f>ROUND(E98*H98,2)</f>
        <v>0</v>
      </c>
      <c r="J98" s="215">
        <v>29610</v>
      </c>
      <c r="K98" s="215">
        <f>ROUND(E98*J98,2)</f>
        <v>5265.55</v>
      </c>
      <c r="L98" s="215">
        <v>15</v>
      </c>
      <c r="M98" s="215">
        <f>G98*(1+L98/100)</f>
        <v>6055.3824999999997</v>
      </c>
      <c r="N98" s="215">
        <v>0</v>
      </c>
      <c r="O98" s="215">
        <f>ROUND(E98*N98,2)</f>
        <v>0</v>
      </c>
      <c r="P98" s="215">
        <v>0</v>
      </c>
      <c r="Q98" s="215">
        <f>ROUND(E98*P98,2)</f>
        <v>0</v>
      </c>
      <c r="R98" s="215"/>
      <c r="S98" s="215" t="s">
        <v>97</v>
      </c>
      <c r="T98" s="215" t="s">
        <v>188</v>
      </c>
      <c r="U98" s="215">
        <v>16.579999999999998</v>
      </c>
      <c r="V98" s="215">
        <f>ROUND(E98*U98,2)</f>
        <v>2.95</v>
      </c>
      <c r="W98" s="215"/>
      <c r="X98" s="215" t="s">
        <v>99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100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3"/>
      <c r="B99" s="214"/>
      <c r="C99" s="239" t="s">
        <v>195</v>
      </c>
      <c r="D99" s="216"/>
      <c r="E99" s="217">
        <v>9.1980000000000006E-2</v>
      </c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0"/>
      <c r="Z99" s="210"/>
      <c r="AA99" s="210"/>
      <c r="AB99" s="210"/>
      <c r="AC99" s="210"/>
      <c r="AD99" s="210"/>
      <c r="AE99" s="210"/>
      <c r="AF99" s="210"/>
      <c r="AG99" s="210" t="s">
        <v>102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3"/>
      <c r="B100" s="214"/>
      <c r="C100" s="239" t="s">
        <v>196</v>
      </c>
      <c r="D100" s="216"/>
      <c r="E100" s="217">
        <v>8.5849999999999996E-2</v>
      </c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102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0.399999999999999" outlineLevel="1" x14ac:dyDescent="0.25">
      <c r="A101" s="225">
        <v>7</v>
      </c>
      <c r="B101" s="226" t="s">
        <v>197</v>
      </c>
      <c r="C101" s="238" t="s">
        <v>198</v>
      </c>
      <c r="D101" s="227" t="s">
        <v>194</v>
      </c>
      <c r="E101" s="228">
        <v>0.10664999999999999</v>
      </c>
      <c r="F101" s="229">
        <v>29980</v>
      </c>
      <c r="G101" s="230">
        <f>ROUND(E101*F101,2)</f>
        <v>3197.37</v>
      </c>
      <c r="H101" s="215">
        <v>0</v>
      </c>
      <c r="I101" s="215">
        <f>ROUND(E101*H101,2)</f>
        <v>0</v>
      </c>
      <c r="J101" s="215">
        <v>29980</v>
      </c>
      <c r="K101" s="215">
        <f>ROUND(E101*J101,2)</f>
        <v>3197.37</v>
      </c>
      <c r="L101" s="215">
        <v>15</v>
      </c>
      <c r="M101" s="215">
        <f>G101*(1+L101/100)</f>
        <v>3676.9754999999996</v>
      </c>
      <c r="N101" s="215">
        <v>0</v>
      </c>
      <c r="O101" s="215">
        <f>ROUND(E101*N101,2)</f>
        <v>0</v>
      </c>
      <c r="P101" s="215">
        <v>0</v>
      </c>
      <c r="Q101" s="215">
        <f>ROUND(E101*P101,2)</f>
        <v>0</v>
      </c>
      <c r="R101" s="215"/>
      <c r="S101" s="215" t="s">
        <v>97</v>
      </c>
      <c r="T101" s="215" t="s">
        <v>188</v>
      </c>
      <c r="U101" s="215">
        <v>16.579999999999998</v>
      </c>
      <c r="V101" s="215">
        <f>ROUND(E101*U101,2)</f>
        <v>1.77</v>
      </c>
      <c r="W101" s="215"/>
      <c r="X101" s="215" t="s">
        <v>99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100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3"/>
      <c r="B102" s="214"/>
      <c r="C102" s="239" t="s">
        <v>199</v>
      </c>
      <c r="D102" s="216"/>
      <c r="E102" s="217">
        <v>0.10664999999999999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102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5">
      <c r="A103" s="219" t="s">
        <v>92</v>
      </c>
      <c r="B103" s="220" t="s">
        <v>59</v>
      </c>
      <c r="C103" s="237" t="s">
        <v>60</v>
      </c>
      <c r="D103" s="221"/>
      <c r="E103" s="222"/>
      <c r="F103" s="223"/>
      <c r="G103" s="224">
        <f>SUMIF(AG104:AG108,"&lt;&gt;NOR",G104:G108)</f>
        <v>9979.75</v>
      </c>
      <c r="H103" s="218"/>
      <c r="I103" s="218">
        <f>SUM(I104:I108)</f>
        <v>0</v>
      </c>
      <c r="J103" s="218"/>
      <c r="K103" s="218">
        <f>SUM(K104:K108)</f>
        <v>9979.75</v>
      </c>
      <c r="L103" s="218"/>
      <c r="M103" s="218">
        <f>SUM(M104:M108)</f>
        <v>11476.7125</v>
      </c>
      <c r="N103" s="218"/>
      <c r="O103" s="218">
        <f>SUM(O104:O108)</f>
        <v>0</v>
      </c>
      <c r="P103" s="218"/>
      <c r="Q103" s="218">
        <f>SUM(Q104:Q108)</f>
        <v>0</v>
      </c>
      <c r="R103" s="218"/>
      <c r="S103" s="218"/>
      <c r="T103" s="218"/>
      <c r="U103" s="218"/>
      <c r="V103" s="218">
        <f>SUM(V104:V108)</f>
        <v>27.31</v>
      </c>
      <c r="W103" s="218"/>
      <c r="X103" s="218"/>
      <c r="AG103" t="s">
        <v>93</v>
      </c>
    </row>
    <row r="104" spans="1:60" outlineLevel="1" x14ac:dyDescent="0.25">
      <c r="A104" s="225">
        <v>8</v>
      </c>
      <c r="B104" s="226" t="s">
        <v>200</v>
      </c>
      <c r="C104" s="238" t="s">
        <v>201</v>
      </c>
      <c r="D104" s="227" t="s">
        <v>187</v>
      </c>
      <c r="E104" s="228">
        <v>105.05</v>
      </c>
      <c r="F104" s="229">
        <v>95</v>
      </c>
      <c r="G104" s="230">
        <f>ROUND(E104*F104,2)</f>
        <v>9979.75</v>
      </c>
      <c r="H104" s="215">
        <v>0</v>
      </c>
      <c r="I104" s="215">
        <f>ROUND(E104*H104,2)</f>
        <v>0</v>
      </c>
      <c r="J104" s="215">
        <v>95</v>
      </c>
      <c r="K104" s="215">
        <f>ROUND(E104*J104,2)</f>
        <v>9979.75</v>
      </c>
      <c r="L104" s="215">
        <v>15</v>
      </c>
      <c r="M104" s="215">
        <f>G104*(1+L104/100)</f>
        <v>11476.7125</v>
      </c>
      <c r="N104" s="215">
        <v>0</v>
      </c>
      <c r="O104" s="215">
        <f>ROUND(E104*N104,2)</f>
        <v>0</v>
      </c>
      <c r="P104" s="215">
        <v>0</v>
      </c>
      <c r="Q104" s="215">
        <f>ROUND(E104*P104,2)</f>
        <v>0</v>
      </c>
      <c r="R104" s="215"/>
      <c r="S104" s="215" t="s">
        <v>97</v>
      </c>
      <c r="T104" s="215" t="s">
        <v>188</v>
      </c>
      <c r="U104" s="215">
        <v>0.26</v>
      </c>
      <c r="V104" s="215">
        <f>ROUND(E104*U104,2)</f>
        <v>27.31</v>
      </c>
      <c r="W104" s="215"/>
      <c r="X104" s="215" t="s">
        <v>99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100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3"/>
      <c r="B105" s="214"/>
      <c r="C105" s="239" t="s">
        <v>202</v>
      </c>
      <c r="D105" s="216"/>
      <c r="E105" s="217">
        <v>40.18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102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13"/>
      <c r="B106" s="214"/>
      <c r="C106" s="239" t="s">
        <v>203</v>
      </c>
      <c r="D106" s="216"/>
      <c r="E106" s="217">
        <v>16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102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13"/>
      <c r="B107" s="214"/>
      <c r="C107" s="239" t="s">
        <v>204</v>
      </c>
      <c r="D107" s="216"/>
      <c r="E107" s="217">
        <v>30.87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102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13"/>
      <c r="B108" s="214"/>
      <c r="C108" s="239" t="s">
        <v>205</v>
      </c>
      <c r="D108" s="216"/>
      <c r="E108" s="217">
        <v>18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15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102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5">
      <c r="A109" s="219" t="s">
        <v>92</v>
      </c>
      <c r="B109" s="220" t="s">
        <v>61</v>
      </c>
      <c r="C109" s="237" t="s">
        <v>62</v>
      </c>
      <c r="D109" s="221"/>
      <c r="E109" s="222"/>
      <c r="F109" s="223"/>
      <c r="G109" s="224">
        <f>SUMIF(AG110:AG162,"&lt;&gt;NOR",G110:G162)</f>
        <v>49236.660000000011</v>
      </c>
      <c r="H109" s="218"/>
      <c r="I109" s="218">
        <f>SUM(I110:I162)</f>
        <v>0</v>
      </c>
      <c r="J109" s="218"/>
      <c r="K109" s="218">
        <f>SUM(K110:K162)</f>
        <v>49236.660000000011</v>
      </c>
      <c r="L109" s="218"/>
      <c r="M109" s="218">
        <f>SUM(M110:M162)</f>
        <v>56622.159</v>
      </c>
      <c r="N109" s="218"/>
      <c r="O109" s="218">
        <f>SUM(O110:O162)</f>
        <v>0.87</v>
      </c>
      <c r="P109" s="218"/>
      <c r="Q109" s="218">
        <f>SUM(Q110:Q162)</f>
        <v>8.73</v>
      </c>
      <c r="R109" s="218"/>
      <c r="S109" s="218"/>
      <c r="T109" s="218"/>
      <c r="U109" s="218"/>
      <c r="V109" s="218">
        <f>SUM(V110:V162)</f>
        <v>85.46</v>
      </c>
      <c r="W109" s="218"/>
      <c r="X109" s="218"/>
      <c r="AG109" t="s">
        <v>93</v>
      </c>
    </row>
    <row r="110" spans="1:60" outlineLevel="1" x14ac:dyDescent="0.25">
      <c r="A110" s="225">
        <v>9</v>
      </c>
      <c r="B110" s="226" t="s">
        <v>206</v>
      </c>
      <c r="C110" s="238" t="s">
        <v>207</v>
      </c>
      <c r="D110" s="227" t="s">
        <v>96</v>
      </c>
      <c r="E110" s="228">
        <v>4.851</v>
      </c>
      <c r="F110" s="229">
        <v>2870</v>
      </c>
      <c r="G110" s="230">
        <f>ROUND(E110*F110,2)</f>
        <v>13922.37</v>
      </c>
      <c r="H110" s="215">
        <v>0</v>
      </c>
      <c r="I110" s="215">
        <f>ROUND(E110*H110,2)</f>
        <v>0</v>
      </c>
      <c r="J110" s="215">
        <v>2870</v>
      </c>
      <c r="K110" s="215">
        <f>ROUND(E110*J110,2)</f>
        <v>13922.37</v>
      </c>
      <c r="L110" s="215">
        <v>15</v>
      </c>
      <c r="M110" s="215">
        <f>G110*(1+L110/100)</f>
        <v>16010.7255</v>
      </c>
      <c r="N110" s="215">
        <v>0</v>
      </c>
      <c r="O110" s="215">
        <f>ROUND(E110*N110,2)</f>
        <v>0</v>
      </c>
      <c r="P110" s="215">
        <v>1.8</v>
      </c>
      <c r="Q110" s="215">
        <f>ROUND(E110*P110,2)</f>
        <v>8.73</v>
      </c>
      <c r="R110" s="215"/>
      <c r="S110" s="215" t="s">
        <v>97</v>
      </c>
      <c r="T110" s="215" t="s">
        <v>98</v>
      </c>
      <c r="U110" s="215">
        <v>6.94</v>
      </c>
      <c r="V110" s="215">
        <f>ROUND(E110*U110,2)</f>
        <v>33.67</v>
      </c>
      <c r="W110" s="215"/>
      <c r="X110" s="215" t="s">
        <v>99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100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13"/>
      <c r="B111" s="214"/>
      <c r="C111" s="239" t="s">
        <v>208</v>
      </c>
      <c r="D111" s="216"/>
      <c r="E111" s="217">
        <v>0.13500000000000001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15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102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3"/>
      <c r="B112" s="214"/>
      <c r="C112" s="239" t="s">
        <v>209</v>
      </c>
      <c r="D112" s="216"/>
      <c r="E112" s="217">
        <v>0.13500000000000001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15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102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13"/>
      <c r="B113" s="214"/>
      <c r="C113" s="239" t="s">
        <v>210</v>
      </c>
      <c r="D113" s="216"/>
      <c r="E113" s="217">
        <v>0.13500000000000001</v>
      </c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102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3"/>
      <c r="B114" s="214"/>
      <c r="C114" s="239" t="s">
        <v>211</v>
      </c>
      <c r="D114" s="216"/>
      <c r="E114" s="217">
        <v>0.27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102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13"/>
      <c r="B115" s="214"/>
      <c r="C115" s="239" t="s">
        <v>212</v>
      </c>
      <c r="D115" s="216"/>
      <c r="E115" s="217">
        <v>0.13500000000000001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102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13"/>
      <c r="B116" s="214"/>
      <c r="C116" s="239" t="s">
        <v>213</v>
      </c>
      <c r="D116" s="216"/>
      <c r="E116" s="217">
        <v>0.13500000000000001</v>
      </c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15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102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13"/>
      <c r="B117" s="214"/>
      <c r="C117" s="239" t="s">
        <v>104</v>
      </c>
      <c r="D117" s="216"/>
      <c r="E117" s="217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15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102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3"/>
      <c r="B118" s="214"/>
      <c r="C118" s="239" t="s">
        <v>214</v>
      </c>
      <c r="D118" s="216"/>
      <c r="E118" s="217">
        <v>0.16875000000000001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15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102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13"/>
      <c r="B119" s="214"/>
      <c r="C119" s="239" t="s">
        <v>215</v>
      </c>
      <c r="D119" s="216"/>
      <c r="E119" s="217">
        <v>0.16875000000000001</v>
      </c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15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102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13"/>
      <c r="B120" s="214"/>
      <c r="C120" s="239" t="s">
        <v>216</v>
      </c>
      <c r="D120" s="216"/>
      <c r="E120" s="217">
        <v>0.16875000000000001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15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102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13"/>
      <c r="B121" s="214"/>
      <c r="C121" s="239" t="s">
        <v>217</v>
      </c>
      <c r="D121" s="216"/>
      <c r="E121" s="217">
        <v>0.16875000000000001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102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3"/>
      <c r="B122" s="214"/>
      <c r="C122" s="239" t="s">
        <v>218</v>
      </c>
      <c r="D122" s="216"/>
      <c r="E122" s="217">
        <v>0.33750000000000002</v>
      </c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15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102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13"/>
      <c r="B123" s="214"/>
      <c r="C123" s="239" t="s">
        <v>104</v>
      </c>
      <c r="D123" s="216"/>
      <c r="E123" s="217"/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15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102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13"/>
      <c r="B124" s="214"/>
      <c r="C124" s="239" t="s">
        <v>219</v>
      </c>
      <c r="D124" s="216"/>
      <c r="E124" s="217">
        <v>0.20250000000000001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102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3"/>
      <c r="B125" s="214"/>
      <c r="C125" s="239" t="s">
        <v>220</v>
      </c>
      <c r="D125" s="216"/>
      <c r="E125" s="217">
        <v>0.20250000000000001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102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3"/>
      <c r="B126" s="214"/>
      <c r="C126" s="239" t="s">
        <v>221</v>
      </c>
      <c r="D126" s="216"/>
      <c r="E126" s="217">
        <v>0.20250000000000001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15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102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13"/>
      <c r="B127" s="214"/>
      <c r="C127" s="239" t="s">
        <v>222</v>
      </c>
      <c r="D127" s="216"/>
      <c r="E127" s="217">
        <v>0.20250000000000001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15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102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13"/>
      <c r="B128" s="214"/>
      <c r="C128" s="239" t="s">
        <v>223</v>
      </c>
      <c r="D128" s="216"/>
      <c r="E128" s="217">
        <v>0.20250000000000001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102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13"/>
      <c r="B129" s="214"/>
      <c r="C129" s="239" t="s">
        <v>104</v>
      </c>
      <c r="D129" s="216"/>
      <c r="E129" s="217"/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15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102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13"/>
      <c r="B130" s="214"/>
      <c r="C130" s="239" t="s">
        <v>224</v>
      </c>
      <c r="D130" s="216"/>
      <c r="E130" s="217">
        <v>0.09</v>
      </c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102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13"/>
      <c r="B131" s="214"/>
      <c r="C131" s="239" t="s">
        <v>225</v>
      </c>
      <c r="D131" s="216"/>
      <c r="E131" s="217">
        <v>0.09</v>
      </c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15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102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13"/>
      <c r="B132" s="214"/>
      <c r="C132" s="239" t="s">
        <v>226</v>
      </c>
      <c r="D132" s="216"/>
      <c r="E132" s="217">
        <v>0.13500000000000001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15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102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3"/>
      <c r="B133" s="214"/>
      <c r="C133" s="239" t="s">
        <v>227</v>
      </c>
      <c r="D133" s="216"/>
      <c r="E133" s="217">
        <v>0.09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15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102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13"/>
      <c r="B134" s="214"/>
      <c r="C134" s="239" t="s">
        <v>228</v>
      </c>
      <c r="D134" s="216"/>
      <c r="E134" s="217">
        <v>0.09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15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102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3"/>
      <c r="B135" s="214"/>
      <c r="C135" s="239" t="s">
        <v>229</v>
      </c>
      <c r="D135" s="216"/>
      <c r="E135" s="217">
        <v>0.09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15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102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13"/>
      <c r="B136" s="214"/>
      <c r="C136" s="239" t="s">
        <v>230</v>
      </c>
      <c r="D136" s="216"/>
      <c r="E136" s="217">
        <v>0.09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15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102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13"/>
      <c r="B137" s="214"/>
      <c r="C137" s="239" t="s">
        <v>231</v>
      </c>
      <c r="D137" s="216"/>
      <c r="E137" s="217">
        <v>0.09</v>
      </c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15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102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13"/>
      <c r="B138" s="214"/>
      <c r="C138" s="239" t="s">
        <v>232</v>
      </c>
      <c r="D138" s="216"/>
      <c r="E138" s="217">
        <v>5.3999999999999999E-2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15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102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3"/>
      <c r="B139" s="214"/>
      <c r="C139" s="239" t="s">
        <v>233</v>
      </c>
      <c r="D139" s="216"/>
      <c r="E139" s="217">
        <v>5.3999999999999999E-2</v>
      </c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15"/>
      <c r="X139" s="215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102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5">
      <c r="A140" s="213"/>
      <c r="B140" s="214"/>
      <c r="C140" s="239" t="s">
        <v>234</v>
      </c>
      <c r="D140" s="216"/>
      <c r="E140" s="217">
        <v>5.3999999999999999E-2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15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102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13"/>
      <c r="B141" s="214"/>
      <c r="C141" s="239" t="s">
        <v>235</v>
      </c>
      <c r="D141" s="216"/>
      <c r="E141" s="217">
        <v>0.09</v>
      </c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15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102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13"/>
      <c r="B142" s="214"/>
      <c r="C142" s="239" t="s">
        <v>236</v>
      </c>
      <c r="D142" s="216"/>
      <c r="E142" s="217">
        <v>0.09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15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102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13"/>
      <c r="B143" s="214"/>
      <c r="C143" s="239" t="s">
        <v>237</v>
      </c>
      <c r="D143" s="216"/>
      <c r="E143" s="217">
        <v>0.09</v>
      </c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15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102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13"/>
      <c r="B144" s="214"/>
      <c r="C144" s="239" t="s">
        <v>238</v>
      </c>
      <c r="D144" s="216"/>
      <c r="E144" s="217">
        <v>0.09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15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102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13"/>
      <c r="B145" s="214"/>
      <c r="C145" s="239" t="s">
        <v>239</v>
      </c>
      <c r="D145" s="216"/>
      <c r="E145" s="217">
        <v>5.3999999999999999E-2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15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102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13"/>
      <c r="B146" s="214"/>
      <c r="C146" s="239" t="s">
        <v>104</v>
      </c>
      <c r="D146" s="216"/>
      <c r="E146" s="217"/>
      <c r="F146" s="215"/>
      <c r="G146" s="215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15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102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13"/>
      <c r="B147" s="214"/>
      <c r="C147" s="239" t="s">
        <v>240</v>
      </c>
      <c r="D147" s="216"/>
      <c r="E147" s="217">
        <v>0.13500000000000001</v>
      </c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102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13"/>
      <c r="B148" s="214"/>
      <c r="C148" s="239" t="s">
        <v>241</v>
      </c>
      <c r="D148" s="216"/>
      <c r="E148" s="217">
        <v>0.13500000000000001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15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102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13"/>
      <c r="B149" s="214"/>
      <c r="C149" s="239" t="s">
        <v>242</v>
      </c>
      <c r="D149" s="216"/>
      <c r="E149" s="217">
        <v>0.13500000000000001</v>
      </c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15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102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13"/>
      <c r="B150" s="214"/>
      <c r="C150" s="239" t="s">
        <v>243</v>
      </c>
      <c r="D150" s="216"/>
      <c r="E150" s="217">
        <v>0.13500000000000001</v>
      </c>
      <c r="F150" s="215"/>
      <c r="G150" s="215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15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102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25">
        <v>10</v>
      </c>
      <c r="B151" s="226" t="s">
        <v>244</v>
      </c>
      <c r="C151" s="238" t="s">
        <v>245</v>
      </c>
      <c r="D151" s="227" t="s">
        <v>246</v>
      </c>
      <c r="E151" s="228">
        <v>48.4</v>
      </c>
      <c r="F151" s="229">
        <v>450</v>
      </c>
      <c r="G151" s="230">
        <f>ROUND(E151*F151,2)</f>
        <v>21780</v>
      </c>
      <c r="H151" s="215">
        <v>0</v>
      </c>
      <c r="I151" s="215">
        <f>ROUND(E151*H151,2)</f>
        <v>0</v>
      </c>
      <c r="J151" s="215">
        <v>450</v>
      </c>
      <c r="K151" s="215">
        <f>ROUND(E151*J151,2)</f>
        <v>21780</v>
      </c>
      <c r="L151" s="215">
        <v>15</v>
      </c>
      <c r="M151" s="215">
        <f>G151*(1+L151/100)</f>
        <v>25046.999999999996</v>
      </c>
      <c r="N151" s="215">
        <v>1.8069999999999999E-2</v>
      </c>
      <c r="O151" s="215">
        <f>ROUND(E151*N151,2)</f>
        <v>0.87</v>
      </c>
      <c r="P151" s="215">
        <v>0</v>
      </c>
      <c r="Q151" s="215">
        <f>ROUND(E151*P151,2)</f>
        <v>0</v>
      </c>
      <c r="R151" s="215"/>
      <c r="S151" s="215" t="s">
        <v>97</v>
      </c>
      <c r="T151" s="215" t="s">
        <v>98</v>
      </c>
      <c r="U151" s="215">
        <v>0.59</v>
      </c>
      <c r="V151" s="215">
        <f>ROUND(E151*U151,2)</f>
        <v>28.56</v>
      </c>
      <c r="W151" s="215"/>
      <c r="X151" s="215" t="s">
        <v>99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247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3"/>
      <c r="B152" s="214"/>
      <c r="C152" s="239" t="s">
        <v>248</v>
      </c>
      <c r="D152" s="216"/>
      <c r="E152" s="217">
        <v>18.8</v>
      </c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15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102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13"/>
      <c r="B153" s="214"/>
      <c r="C153" s="239" t="s">
        <v>249</v>
      </c>
      <c r="D153" s="216"/>
      <c r="E153" s="217">
        <v>8</v>
      </c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15"/>
      <c r="U153" s="215"/>
      <c r="V153" s="215"/>
      <c r="W153" s="215"/>
      <c r="X153" s="215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102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13"/>
      <c r="B154" s="214"/>
      <c r="C154" s="239" t="s">
        <v>250</v>
      </c>
      <c r="D154" s="216"/>
      <c r="E154" s="217">
        <v>12.6</v>
      </c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15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102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13"/>
      <c r="B155" s="214"/>
      <c r="C155" s="239" t="s">
        <v>251</v>
      </c>
      <c r="D155" s="216"/>
      <c r="E155" s="217">
        <v>9</v>
      </c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15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102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31">
        <v>11</v>
      </c>
      <c r="B156" s="232" t="s">
        <v>252</v>
      </c>
      <c r="C156" s="240" t="s">
        <v>253</v>
      </c>
      <c r="D156" s="233" t="s">
        <v>194</v>
      </c>
      <c r="E156" s="234">
        <v>8.7317999999999998</v>
      </c>
      <c r="F156" s="235">
        <v>380</v>
      </c>
      <c r="G156" s="236">
        <f>ROUND(E156*F156,2)</f>
        <v>3318.08</v>
      </c>
      <c r="H156" s="215">
        <v>0</v>
      </c>
      <c r="I156" s="215">
        <f>ROUND(E156*H156,2)</f>
        <v>0</v>
      </c>
      <c r="J156" s="215">
        <v>380</v>
      </c>
      <c r="K156" s="215">
        <f>ROUND(E156*J156,2)</f>
        <v>3318.08</v>
      </c>
      <c r="L156" s="215">
        <v>15</v>
      </c>
      <c r="M156" s="215">
        <f>G156*(1+L156/100)</f>
        <v>3815.7919999999995</v>
      </c>
      <c r="N156" s="215">
        <v>0</v>
      </c>
      <c r="O156" s="215">
        <f>ROUND(E156*N156,2)</f>
        <v>0</v>
      </c>
      <c r="P156" s="215">
        <v>0</v>
      </c>
      <c r="Q156" s="215">
        <f>ROUND(E156*P156,2)</f>
        <v>0</v>
      </c>
      <c r="R156" s="215"/>
      <c r="S156" s="215" t="s">
        <v>97</v>
      </c>
      <c r="T156" s="215" t="s">
        <v>188</v>
      </c>
      <c r="U156" s="215">
        <v>0.64</v>
      </c>
      <c r="V156" s="215">
        <f>ROUND(E156*U156,2)</f>
        <v>5.59</v>
      </c>
      <c r="W156" s="215"/>
      <c r="X156" s="215" t="s">
        <v>99</v>
      </c>
      <c r="Y156" s="210"/>
      <c r="Z156" s="210"/>
      <c r="AA156" s="210"/>
      <c r="AB156" s="210"/>
      <c r="AC156" s="210"/>
      <c r="AD156" s="210"/>
      <c r="AE156" s="210"/>
      <c r="AF156" s="210"/>
      <c r="AG156" s="210" t="s">
        <v>247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31">
        <v>12</v>
      </c>
      <c r="B157" s="232" t="s">
        <v>254</v>
      </c>
      <c r="C157" s="240" t="s">
        <v>255</v>
      </c>
      <c r="D157" s="233" t="s">
        <v>194</v>
      </c>
      <c r="E157" s="234">
        <v>8.7317999999999998</v>
      </c>
      <c r="F157" s="235">
        <v>300</v>
      </c>
      <c r="G157" s="236">
        <f>ROUND(E157*F157,2)</f>
        <v>2619.54</v>
      </c>
      <c r="H157" s="215">
        <v>0</v>
      </c>
      <c r="I157" s="215">
        <f>ROUND(E157*H157,2)</f>
        <v>0</v>
      </c>
      <c r="J157" s="215">
        <v>300</v>
      </c>
      <c r="K157" s="215">
        <f>ROUND(E157*J157,2)</f>
        <v>2619.54</v>
      </c>
      <c r="L157" s="215">
        <v>15</v>
      </c>
      <c r="M157" s="215">
        <f>G157*(1+L157/100)</f>
        <v>3012.4709999999995</v>
      </c>
      <c r="N157" s="215">
        <v>0</v>
      </c>
      <c r="O157" s="215">
        <f>ROUND(E157*N157,2)</f>
        <v>0</v>
      </c>
      <c r="P157" s="215">
        <v>0</v>
      </c>
      <c r="Q157" s="215">
        <f>ROUND(E157*P157,2)</f>
        <v>0</v>
      </c>
      <c r="R157" s="215"/>
      <c r="S157" s="215" t="s">
        <v>97</v>
      </c>
      <c r="T157" s="215" t="s">
        <v>188</v>
      </c>
      <c r="U157" s="215">
        <v>0.93</v>
      </c>
      <c r="V157" s="215">
        <f>ROUND(E157*U157,2)</f>
        <v>8.1199999999999992</v>
      </c>
      <c r="W157" s="215"/>
      <c r="X157" s="215" t="s">
        <v>99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247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31">
        <v>13</v>
      </c>
      <c r="B158" s="232" t="s">
        <v>256</v>
      </c>
      <c r="C158" s="240" t="s">
        <v>257</v>
      </c>
      <c r="D158" s="233" t="s">
        <v>194</v>
      </c>
      <c r="E158" s="234">
        <v>8.7317999999999998</v>
      </c>
      <c r="F158" s="235">
        <v>250</v>
      </c>
      <c r="G158" s="236">
        <f>ROUND(E158*F158,2)</f>
        <v>2182.9499999999998</v>
      </c>
      <c r="H158" s="215">
        <v>0</v>
      </c>
      <c r="I158" s="215">
        <f>ROUND(E158*H158,2)</f>
        <v>0</v>
      </c>
      <c r="J158" s="215">
        <v>250</v>
      </c>
      <c r="K158" s="215">
        <f>ROUND(E158*J158,2)</f>
        <v>2182.9499999999998</v>
      </c>
      <c r="L158" s="215">
        <v>15</v>
      </c>
      <c r="M158" s="215">
        <f>G158*(1+L158/100)</f>
        <v>2510.3924999999995</v>
      </c>
      <c r="N158" s="215">
        <v>0</v>
      </c>
      <c r="O158" s="215">
        <f>ROUND(E158*N158,2)</f>
        <v>0</v>
      </c>
      <c r="P158" s="215">
        <v>0</v>
      </c>
      <c r="Q158" s="215">
        <f>ROUND(E158*P158,2)</f>
        <v>0</v>
      </c>
      <c r="R158" s="215"/>
      <c r="S158" s="215" t="s">
        <v>97</v>
      </c>
      <c r="T158" s="215" t="s">
        <v>188</v>
      </c>
      <c r="U158" s="215">
        <v>0.94</v>
      </c>
      <c r="V158" s="215">
        <f>ROUND(E158*U158,2)</f>
        <v>8.2100000000000009</v>
      </c>
      <c r="W158" s="215"/>
      <c r="X158" s="215" t="s">
        <v>99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247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31">
        <v>14</v>
      </c>
      <c r="B159" s="232" t="s">
        <v>258</v>
      </c>
      <c r="C159" s="240" t="s">
        <v>259</v>
      </c>
      <c r="D159" s="233" t="s">
        <v>194</v>
      </c>
      <c r="E159" s="234">
        <v>8.7317999999999998</v>
      </c>
      <c r="F159" s="235">
        <v>25</v>
      </c>
      <c r="G159" s="236">
        <f>ROUND(E159*F159,2)</f>
        <v>218.3</v>
      </c>
      <c r="H159" s="215">
        <v>0</v>
      </c>
      <c r="I159" s="215">
        <f>ROUND(E159*H159,2)</f>
        <v>0</v>
      </c>
      <c r="J159" s="215">
        <v>25</v>
      </c>
      <c r="K159" s="215">
        <f>ROUND(E159*J159,2)</f>
        <v>218.3</v>
      </c>
      <c r="L159" s="215">
        <v>15</v>
      </c>
      <c r="M159" s="215">
        <f>G159*(1+L159/100)</f>
        <v>251.04499999999999</v>
      </c>
      <c r="N159" s="215">
        <v>0</v>
      </c>
      <c r="O159" s="215">
        <f>ROUND(E159*N159,2)</f>
        <v>0</v>
      </c>
      <c r="P159" s="215">
        <v>0</v>
      </c>
      <c r="Q159" s="215">
        <f>ROUND(E159*P159,2)</f>
        <v>0</v>
      </c>
      <c r="R159" s="215"/>
      <c r="S159" s="215" t="s">
        <v>97</v>
      </c>
      <c r="T159" s="215" t="s">
        <v>188</v>
      </c>
      <c r="U159" s="215">
        <v>0.11</v>
      </c>
      <c r="V159" s="215">
        <f>ROUND(E159*U159,2)</f>
        <v>0.96</v>
      </c>
      <c r="W159" s="215"/>
      <c r="X159" s="215" t="s">
        <v>99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247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5">
      <c r="A160" s="231">
        <v>15</v>
      </c>
      <c r="B160" s="232" t="s">
        <v>260</v>
      </c>
      <c r="C160" s="240" t="s">
        <v>261</v>
      </c>
      <c r="D160" s="233" t="s">
        <v>194</v>
      </c>
      <c r="E160" s="234">
        <v>8.7317999999999998</v>
      </c>
      <c r="F160" s="235">
        <v>280</v>
      </c>
      <c r="G160" s="236">
        <f>ROUND(E160*F160,2)</f>
        <v>2444.9</v>
      </c>
      <c r="H160" s="215">
        <v>0</v>
      </c>
      <c r="I160" s="215">
        <f>ROUND(E160*H160,2)</f>
        <v>0</v>
      </c>
      <c r="J160" s="215">
        <v>280</v>
      </c>
      <c r="K160" s="215">
        <f>ROUND(E160*J160,2)</f>
        <v>2444.9</v>
      </c>
      <c r="L160" s="215">
        <v>15</v>
      </c>
      <c r="M160" s="215">
        <f>G160*(1+L160/100)</f>
        <v>2811.6349999999998</v>
      </c>
      <c r="N160" s="215">
        <v>0</v>
      </c>
      <c r="O160" s="215">
        <f>ROUND(E160*N160,2)</f>
        <v>0</v>
      </c>
      <c r="P160" s="215">
        <v>0</v>
      </c>
      <c r="Q160" s="215">
        <f>ROUND(E160*P160,2)</f>
        <v>0</v>
      </c>
      <c r="R160" s="215"/>
      <c r="S160" s="215" t="s">
        <v>97</v>
      </c>
      <c r="T160" s="215" t="s">
        <v>188</v>
      </c>
      <c r="U160" s="215">
        <v>0.04</v>
      </c>
      <c r="V160" s="215">
        <f>ROUND(E160*U160,2)</f>
        <v>0.35</v>
      </c>
      <c r="W160" s="215"/>
      <c r="X160" s="215" t="s">
        <v>99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247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5">
      <c r="A161" s="231">
        <v>16</v>
      </c>
      <c r="B161" s="232" t="s">
        <v>262</v>
      </c>
      <c r="C161" s="240" t="s">
        <v>263</v>
      </c>
      <c r="D161" s="233" t="s">
        <v>194</v>
      </c>
      <c r="E161" s="234">
        <v>8.7317999999999998</v>
      </c>
      <c r="F161" s="235">
        <v>15</v>
      </c>
      <c r="G161" s="236">
        <f>ROUND(E161*F161,2)</f>
        <v>130.97999999999999</v>
      </c>
      <c r="H161" s="215">
        <v>0</v>
      </c>
      <c r="I161" s="215">
        <f>ROUND(E161*H161,2)</f>
        <v>0</v>
      </c>
      <c r="J161" s="215">
        <v>15</v>
      </c>
      <c r="K161" s="215">
        <f>ROUND(E161*J161,2)</f>
        <v>130.97999999999999</v>
      </c>
      <c r="L161" s="215">
        <v>15</v>
      </c>
      <c r="M161" s="215">
        <f>G161*(1+L161/100)</f>
        <v>150.62699999999998</v>
      </c>
      <c r="N161" s="215">
        <v>0</v>
      </c>
      <c r="O161" s="215">
        <f>ROUND(E161*N161,2)</f>
        <v>0</v>
      </c>
      <c r="P161" s="215">
        <v>0</v>
      </c>
      <c r="Q161" s="215">
        <f>ROUND(E161*P161,2)</f>
        <v>0</v>
      </c>
      <c r="R161" s="215"/>
      <c r="S161" s="215" t="s">
        <v>97</v>
      </c>
      <c r="T161" s="215" t="s">
        <v>188</v>
      </c>
      <c r="U161" s="215">
        <v>0</v>
      </c>
      <c r="V161" s="215">
        <f>ROUND(E161*U161,2)</f>
        <v>0</v>
      </c>
      <c r="W161" s="215"/>
      <c r="X161" s="215" t="s">
        <v>99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247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31">
        <v>17</v>
      </c>
      <c r="B162" s="232" t="s">
        <v>264</v>
      </c>
      <c r="C162" s="240" t="s">
        <v>265</v>
      </c>
      <c r="D162" s="233" t="s">
        <v>194</v>
      </c>
      <c r="E162" s="234">
        <v>8.7317999999999998</v>
      </c>
      <c r="F162" s="235">
        <v>300</v>
      </c>
      <c r="G162" s="236">
        <f>ROUND(E162*F162,2)</f>
        <v>2619.54</v>
      </c>
      <c r="H162" s="215">
        <v>0</v>
      </c>
      <c r="I162" s="215">
        <f>ROUND(E162*H162,2)</f>
        <v>0</v>
      </c>
      <c r="J162" s="215">
        <v>300</v>
      </c>
      <c r="K162" s="215">
        <f>ROUND(E162*J162,2)</f>
        <v>2619.54</v>
      </c>
      <c r="L162" s="215">
        <v>15</v>
      </c>
      <c r="M162" s="215">
        <f>G162*(1+L162/100)</f>
        <v>3012.4709999999995</v>
      </c>
      <c r="N162" s="215">
        <v>0</v>
      </c>
      <c r="O162" s="215">
        <f>ROUND(E162*N162,2)</f>
        <v>0</v>
      </c>
      <c r="P162" s="215">
        <v>0</v>
      </c>
      <c r="Q162" s="215">
        <f>ROUND(E162*P162,2)</f>
        <v>0</v>
      </c>
      <c r="R162" s="215"/>
      <c r="S162" s="215" t="s">
        <v>97</v>
      </c>
      <c r="T162" s="215" t="s">
        <v>188</v>
      </c>
      <c r="U162" s="215">
        <v>0</v>
      </c>
      <c r="V162" s="215">
        <f>ROUND(E162*U162,2)</f>
        <v>0</v>
      </c>
      <c r="W162" s="215"/>
      <c r="X162" s="215" t="s">
        <v>99</v>
      </c>
      <c r="Y162" s="210"/>
      <c r="Z162" s="210"/>
      <c r="AA162" s="210"/>
      <c r="AB162" s="210"/>
      <c r="AC162" s="210"/>
      <c r="AD162" s="210"/>
      <c r="AE162" s="210"/>
      <c r="AF162" s="210"/>
      <c r="AG162" s="210" t="s">
        <v>247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25">
      <c r="A163" s="219" t="s">
        <v>92</v>
      </c>
      <c r="B163" s="220" t="s">
        <v>63</v>
      </c>
      <c r="C163" s="237" t="s">
        <v>64</v>
      </c>
      <c r="D163" s="221"/>
      <c r="E163" s="222"/>
      <c r="F163" s="223"/>
      <c r="G163" s="224">
        <f>SUMIF(AG164:AG164,"&lt;&gt;NOR",G164:G164)</f>
        <v>1271.9000000000001</v>
      </c>
      <c r="H163" s="218"/>
      <c r="I163" s="218">
        <f>SUM(I164:I164)</f>
        <v>0</v>
      </c>
      <c r="J163" s="218"/>
      <c r="K163" s="218">
        <f>SUM(K164:K164)</f>
        <v>1271.9000000000001</v>
      </c>
      <c r="L163" s="218"/>
      <c r="M163" s="218">
        <f>SUM(M164:M164)</f>
        <v>1462.6849999999999</v>
      </c>
      <c r="N163" s="218"/>
      <c r="O163" s="218">
        <f>SUM(O164:O164)</f>
        <v>0</v>
      </c>
      <c r="P163" s="218"/>
      <c r="Q163" s="218">
        <f>SUM(Q164:Q164)</f>
        <v>0</v>
      </c>
      <c r="R163" s="218"/>
      <c r="S163" s="218"/>
      <c r="T163" s="218"/>
      <c r="U163" s="218"/>
      <c r="V163" s="218">
        <f>SUM(V164:V164)</f>
        <v>40.97</v>
      </c>
      <c r="W163" s="218"/>
      <c r="X163" s="218"/>
      <c r="AG163" t="s">
        <v>93</v>
      </c>
    </row>
    <row r="164" spans="1:60" outlineLevel="1" x14ac:dyDescent="0.25">
      <c r="A164" s="225">
        <v>18</v>
      </c>
      <c r="B164" s="226" t="s">
        <v>266</v>
      </c>
      <c r="C164" s="238" t="s">
        <v>267</v>
      </c>
      <c r="D164" s="227" t="s">
        <v>194</v>
      </c>
      <c r="E164" s="228">
        <v>15.898809999999999</v>
      </c>
      <c r="F164" s="229">
        <v>80</v>
      </c>
      <c r="G164" s="230">
        <f>ROUND(E164*F164,2)</f>
        <v>1271.9000000000001</v>
      </c>
      <c r="H164" s="215">
        <v>0</v>
      </c>
      <c r="I164" s="215">
        <f>ROUND(E164*H164,2)</f>
        <v>0</v>
      </c>
      <c r="J164" s="215">
        <v>80</v>
      </c>
      <c r="K164" s="215">
        <f>ROUND(E164*J164,2)</f>
        <v>1271.9000000000001</v>
      </c>
      <c r="L164" s="215">
        <v>15</v>
      </c>
      <c r="M164" s="215">
        <f>G164*(1+L164/100)</f>
        <v>1462.6849999999999</v>
      </c>
      <c r="N164" s="215">
        <v>0</v>
      </c>
      <c r="O164" s="215">
        <f>ROUND(E164*N164,2)</f>
        <v>0</v>
      </c>
      <c r="P164" s="215">
        <v>0</v>
      </c>
      <c r="Q164" s="215">
        <f>ROUND(E164*P164,2)</f>
        <v>0</v>
      </c>
      <c r="R164" s="215"/>
      <c r="S164" s="215" t="s">
        <v>97</v>
      </c>
      <c r="T164" s="215" t="s">
        <v>188</v>
      </c>
      <c r="U164" s="215">
        <v>2.577</v>
      </c>
      <c r="V164" s="215">
        <f>ROUND(E164*U164,2)</f>
        <v>40.97</v>
      </c>
      <c r="W164" s="215"/>
      <c r="X164" s="215" t="s">
        <v>268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269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5">
      <c r="A165" s="3"/>
      <c r="B165" s="4"/>
      <c r="C165" s="241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AE165">
        <v>15</v>
      </c>
      <c r="AF165">
        <v>21</v>
      </c>
      <c r="AG165" t="s">
        <v>79</v>
      </c>
    </row>
    <row r="166" spans="1:60" x14ac:dyDescent="0.25">
      <c r="C166" s="242"/>
      <c r="D166" s="10"/>
      <c r="AG166" t="s">
        <v>270</v>
      </c>
    </row>
    <row r="167" spans="1:60" x14ac:dyDescent="0.25">
      <c r="D167" s="10"/>
    </row>
    <row r="168" spans="1:60" x14ac:dyDescent="0.25">
      <c r="D168" s="10"/>
    </row>
    <row r="169" spans="1:60" x14ac:dyDescent="0.25">
      <c r="D169" s="10"/>
    </row>
    <row r="170" spans="1:60" x14ac:dyDescent="0.25">
      <c r="D170" s="10"/>
    </row>
    <row r="171" spans="1:60" x14ac:dyDescent="0.25">
      <c r="D171" s="10"/>
    </row>
    <row r="172" spans="1:60" x14ac:dyDescent="0.25">
      <c r="D172" s="10"/>
    </row>
    <row r="173" spans="1:60" x14ac:dyDescent="0.25">
      <c r="D173" s="10"/>
    </row>
    <row r="174" spans="1:60" x14ac:dyDescent="0.25">
      <c r="D174" s="10"/>
    </row>
    <row r="175" spans="1:60" x14ac:dyDescent="0.25">
      <c r="D175" s="10"/>
    </row>
    <row r="176" spans="1:60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2021-01-15T11:16:08Z</dcterms:modified>
</cp:coreProperties>
</file>